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  <sheet name="Arkusz4" sheetId="3" r:id="rId3"/>
  </sheets>
  <definedNames>
    <definedName name="_xlnm.Print_Area" localSheetId="0">'Arkusz2'!$A$1:$P$36</definedName>
  </definedNames>
  <calcPr fullCalcOnLoad="1"/>
</workbook>
</file>

<file path=xl/sharedStrings.xml><?xml version="1.0" encoding="utf-8"?>
<sst xmlns="http://schemas.openxmlformats.org/spreadsheetml/2006/main" count="87" uniqueCount="72">
  <si>
    <t>Lp.</t>
  </si>
  <si>
    <t>Limity wydatków na wieloletnie programy inwestycyjne w latach 2007 - 2010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</si>
  <si>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</si>
  <si>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</si>
  <si>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</si>
  <si>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</si>
  <si>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</si>
  <si>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</si>
  <si>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rok budżetowy 2007 (8+9+10+11)</t>
  </si>
  <si>
    <t>z tego źródła finansowania</t>
  </si>
  <si>
    <t>dochody własne jst</t>
  </si>
  <si>
    <t>kredyty i pożyczki</t>
  </si>
  <si>
    <t>środki pochodzące z innych źródeł</t>
  </si>
  <si>
    <t>środki wymienione w art. 5 ust. 1 pkt 2 i 3 u.p.f.</t>
  </si>
  <si>
    <t>2009r.</t>
  </si>
  <si>
    <t>2010r.</t>
  </si>
  <si>
    <t>Jednostka organizacyjna realizująca program lub koordynująca wykonanie programu</t>
  </si>
  <si>
    <t>2008r.</t>
  </si>
  <si>
    <t>Załącznik Nr 1</t>
  </si>
  <si>
    <r>
      <t>Przebudowa ciągu drogowego od węzła w Wólce Mlądzkiej na dr kraj. Nr 17 do dr. woj. Nr 801 w Józefowie: Otwock  Nr 2764W -  ul. Żeromskiego, Nr 2760W - ul. Filipowicza, Matejki, Batorego, Nr 2762W -ul.Kraszewskiego; Józefów droga Nr 2770W - ul. Nadwiślańska wraz z remontem mostu na rz. Świder</t>
    </r>
  </si>
  <si>
    <r>
      <t>Przebudowa ciągu drogowego od skrz. dr kraj. nr 17/ nr 50 w Kołbieli:Nr 2714W Dąbrówka - Celestynów - Kołbiel,  Nr 2713W Celestynów - Glina - Wola Karczewska, Nr 2722W Pogorzel - Świerk, Nr 2715W Celestynów - Dyzin - Glina - Pogorzel - Otwock; droga Nr 2715W ul. Armii Krajowej, Nr 2756W - ul</t>
    </r>
    <r>
      <rPr>
        <sz val="8"/>
        <color indexed="8"/>
        <rFont val="Arial"/>
        <family val="2"/>
      </rPr>
      <t>. Orla, ul. Świderska, Nr 2765W - ul. Kołłątaja w Otwocku, droga Nr 2765W - ul. Piłsudskiego w Józefowie do granicy powiatu otwockiego</t>
    </r>
  </si>
  <si>
    <r>
      <t>Przebudowa ciagu drogowego od wę</t>
    </r>
    <r>
      <rPr>
        <sz val="8"/>
        <color indexed="8"/>
        <rFont val="Arial"/>
        <family val="2"/>
      </rPr>
      <t xml:space="preserve">zła na dr kraj. Nr 17 w Ostrowie do drogi Nr 2714W w Celestynowie: droga Nr 2716W Dyzin - Ostrowik, droga Nr 2715W Celestynów  - Dyzin - Glina - Pogorzel - Otwock  </t>
    </r>
  </si>
  <si>
    <t>Przebudowa i budowa drogi powiatowej Nr 2715W Celestynów - Dyzin - Glina - Pogorzel - Otwock na odcinku od drogi Nr 2716W w Dyzinie do przejazdu kolejowego w Pogorzeli</t>
  </si>
  <si>
    <t>Budowa systemu informatycznego do zarządzania i administrowania drogami i mostami powiatowymi w Zarządzie Dróg Powiatowych w Otwocku</t>
  </si>
  <si>
    <t>PCPR</t>
  </si>
  <si>
    <t>Termomodernizacja budynku  Ośrodka Wsparcia Dziecka i Rodziny w Józefowie wraz z wymianą instalacji c.o i wymianą pokrycia dachu</t>
  </si>
  <si>
    <r>
      <t>Rozbudowa DPS „Wrzos” wraz z wym</t>
    </r>
    <r>
      <rPr>
        <sz val="8"/>
        <rFont val="Arial"/>
        <family val="2"/>
      </rPr>
      <t>ianą instalacji c.o</t>
    </r>
  </si>
  <si>
    <t>OŚWIATA</t>
  </si>
  <si>
    <t>ADMINISTRACJA</t>
  </si>
  <si>
    <t>Informatyzacja Powiatu - dostęp do szerokopasmowego internetu</t>
  </si>
  <si>
    <t>DROGI</t>
  </si>
  <si>
    <t>Starostwo Powiatowe w Otwocku ul. Górna 13                05-400 Otwock</t>
  </si>
  <si>
    <t>RAZEM</t>
  </si>
  <si>
    <t>Budowa wspólnej siedziby Starostwa i PUP + wyposażenie.</t>
  </si>
  <si>
    <t>Wydatki w pozostałych latach (PLN)</t>
  </si>
  <si>
    <t>Powiatowe Centrum Pomocy Rodzinie
ul. Karczewska 37
05 - 400 Otwock</t>
  </si>
  <si>
    <t xml:space="preserve">do Uchwały Rady Powiatu w Otwocku </t>
  </si>
  <si>
    <t>75011
75020</t>
  </si>
  <si>
    <t>Samodzielny Publiczny  Zakład Opieki Zdrowotnej w Otwocku, 05-400 Otwock, ul. Batorego 44.</t>
  </si>
  <si>
    <t>Termomodernizacja budynku Domu Dziecka - Integracyjnego Centrum Opieki i Wychowania "13" w Otwocku ul. Komunardów 10 wraz z zagospodarowaniem terenu.</t>
  </si>
  <si>
    <t>Wymiana instalacji c.o. w budynku Domu Dziecka Nr 14 w Otwocku przy ul. Myśliwskiej 2.</t>
  </si>
  <si>
    <t>Modernizacja i doposażenie obiektów SPZOZ - dotacja.</t>
  </si>
  <si>
    <t xml:space="preserve"> SPZOZ</t>
  </si>
  <si>
    <t>Rewitalizacja i modernizacja obiektu Zespołu Szkół Ogólnokształcących ul. Filipowicza 9 Otwock.</t>
  </si>
  <si>
    <t>Modernizacja (w tym termo-) i rozbudowa Specjalnego Ośrodka Szkolno-Wychowawcz. ul.Majowa 17/19 Otwock wraz z zagospodarowaniem terenu.</t>
  </si>
  <si>
    <t>15.</t>
  </si>
  <si>
    <t>16.</t>
  </si>
  <si>
    <t>17.</t>
  </si>
  <si>
    <t>18.</t>
  </si>
  <si>
    <t>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</si>
  <si>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</si>
  <si>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</si>
  <si>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</si>
  <si>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</si>
  <si>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</si>
  <si>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</si>
  <si>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</si>
  <si>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</si>
  <si>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</si>
  <si>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</si>
  <si>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</si>
  <si>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</si>
  <si>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</si>
  <si>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</si>
  <si>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Modernizacja budynku DPS przy ul. Konopnickiej i zagospodarow</t>
    </r>
    <r>
      <rPr>
        <sz val="8"/>
        <rFont val="Arial"/>
        <family val="2"/>
      </rPr>
      <t>anie terenu.</t>
    </r>
  </si>
  <si>
    <t xml:space="preserve">Nr 60/IX/2007 z dnia 14 sierpnia 2007r. </t>
  </si>
  <si>
    <t xml:space="preserve">Oświata Powiatowa              05 - 400 Otwock
ul. Karczewska 37
</t>
  </si>
  <si>
    <t xml:space="preserve">Oświata Powiatowa             05 - 400 Otwock
ul. Karczewska 37
</t>
  </si>
  <si>
    <t>Krzewienie idei społeczeństwa obywatelskiego       i e-społeczeństwa (np. szkolenia, prezentacje, prelekcje, wyjazdy studyjne, niezbędne wyposażenie, udziały w semianariach i konferencjach, publikacje, etc.).</t>
  </si>
  <si>
    <r>
      <t>Przebudowa ciągu drogowego: droga Nr 2758W - ul. Samorządowa, Czaplickiego, Nr 2757W - Warszawska, Świe</t>
    </r>
    <r>
      <rPr>
        <sz val="8"/>
        <color indexed="8"/>
        <rFont val="Arial"/>
        <family val="2"/>
      </rPr>
      <t>rczewskiego w Otwocku, Nr 2769W Sikorskiego w Józefowie do granicy powiatu otwockiego wraz z budową mostu na rz. Świder</t>
    </r>
  </si>
  <si>
    <r>
      <t xml:space="preserve">Przebudowa ciągu drogowego od węzła na dr kraj. Nr 17 w Wiązownie do dr kraj. Nr 50 w Dobrzyńcu:  Nr 2705W Wiązowna - Kąck  (budowa drogi), Nr 2708W Dziechciniec - Kąck,                   Nr 2709W Żanęcin - Malcanów - Glinianka - Bolesławów - Grębiszew  </t>
    </r>
  </si>
  <si>
    <t>Utworzenie 2 Rodzinnych Domów Dziecka wraz z wyposażeniem.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</si>
</sst>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</numFmts>
  <fonts count="43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i/>
      <sz val="9"/>
      <name val="Arial CE"/>
      <family val="0"/>
    </font>
    <font>
      <sz val="9"/>
      <name val="Arial"/>
      <family val="0"/>
    </font>
    <font>
      <sz val="6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8"/>
      <name val="Arial CE"/>
      <family val="0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 wrapText="1"/>
    </xf>
    <xf numFmtId="49" fontId="26" fillId="0" borderId="10" xfId="0" applyNumberFormat="1" applyFont="1" applyFill="1" applyBorder="1" applyAlignment="1">
      <alignment vertical="center" wrapText="1"/>
    </xf>
    <xf numFmtId="0" fontId="26" fillId="0" borderId="12" xfId="0" applyFont="1" applyBorder="1" applyAlignment="1">
      <alignment/>
    </xf>
    <xf numFmtId="0" fontId="29" fillId="25" borderId="1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/>
    </xf>
    <xf numFmtId="3" fontId="32" fillId="25" borderId="13" xfId="0" applyNumberFormat="1" applyFont="1" applyFill="1" applyBorder="1" applyAlignment="1">
      <alignment horizontal="center" vertical="center"/>
    </xf>
    <xf numFmtId="0" fontId="29" fillId="25" borderId="12" xfId="0" applyNumberFormat="1" applyFont="1" applyFill="1" applyBorder="1" applyAlignment="1">
      <alignment horizontal="center" vertical="center" wrapText="1"/>
    </xf>
    <xf numFmtId="49" fontId="30" fillId="25" borderId="14" xfId="0" applyNumberFormat="1" applyFont="1" applyFill="1" applyBorder="1" applyAlignment="1">
      <alignment vertical="center" wrapText="1"/>
    </xf>
    <xf numFmtId="3" fontId="32" fillId="25" borderId="14" xfId="0" applyNumberFormat="1" applyFont="1" applyFill="1" applyBorder="1" applyAlignment="1">
      <alignment horizontal="right" vertical="center"/>
    </xf>
    <xf numFmtId="49" fontId="30" fillId="25" borderId="10" xfId="0" applyNumberFormat="1" applyFont="1" applyFill="1" applyBorder="1" applyAlignment="1">
      <alignment vertical="center" wrapText="1"/>
    </xf>
    <xf numFmtId="4" fontId="33" fillId="25" borderId="10" xfId="0" applyNumberFormat="1" applyFont="1" applyFill="1" applyBorder="1" applyAlignment="1">
      <alignment wrapText="1"/>
    </xf>
    <xf numFmtId="49" fontId="34" fillId="25" borderId="10" xfId="0" applyNumberFormat="1" applyFont="1" applyFill="1" applyBorder="1" applyAlignment="1">
      <alignment vertical="center" wrapText="1"/>
    </xf>
    <xf numFmtId="0" fontId="33" fillId="25" borderId="0" xfId="0" applyFont="1" applyFill="1" applyAlignment="1">
      <alignment/>
    </xf>
    <xf numFmtId="0" fontId="29" fillId="25" borderId="10" xfId="0" applyFont="1" applyFill="1" applyBorder="1" applyAlignment="1">
      <alignment wrapText="1"/>
    </xf>
    <xf numFmtId="3" fontId="32" fillId="25" borderId="10" xfId="0" applyNumberFormat="1" applyFont="1" applyFill="1" applyBorder="1" applyAlignment="1">
      <alignment horizontal="right" vertical="center"/>
    </xf>
    <xf numFmtId="0" fontId="29" fillId="25" borderId="10" xfId="0" applyFont="1" applyFill="1" applyBorder="1" applyAlignment="1">
      <alignment/>
    </xf>
    <xf numFmtId="0" fontId="35" fillId="10" borderId="0" xfId="0" applyFont="1" applyFill="1" applyAlignment="1">
      <alignment/>
    </xf>
    <xf numFmtId="3" fontId="36" fillId="0" borderId="11" xfId="0" applyNumberFormat="1" applyFont="1" applyFill="1" applyBorder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 wrapText="1"/>
    </xf>
    <xf numFmtId="3" fontId="36" fillId="25" borderId="12" xfId="0" applyNumberFormat="1" applyFont="1" applyFill="1" applyBorder="1" applyAlignment="1">
      <alignment horizontal="right" vertical="center" wrapText="1"/>
    </xf>
    <xf numFmtId="9" fontId="36" fillId="25" borderId="11" xfId="54" applyFont="1" applyFill="1" applyBorder="1" applyAlignment="1">
      <alignment horizontal="right" vertical="center"/>
    </xf>
    <xf numFmtId="3" fontId="36" fillId="25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horizontal="right" vertical="center"/>
    </xf>
    <xf numFmtId="3" fontId="37" fillId="0" borderId="11" xfId="0" applyNumberFormat="1" applyFont="1" applyFill="1" applyBorder="1" applyAlignment="1">
      <alignment horizontal="right" vertical="center"/>
    </xf>
    <xf numFmtId="3" fontId="38" fillId="25" borderId="10" xfId="0" applyNumberFormat="1" applyFont="1" applyFill="1" applyBorder="1" applyAlignment="1">
      <alignment vertical="center" wrapText="1"/>
    </xf>
    <xf numFmtId="9" fontId="38" fillId="25" borderId="11" xfId="54" applyFont="1" applyFill="1" applyBorder="1" applyAlignment="1">
      <alignment horizontal="right" vertical="center"/>
    </xf>
    <xf numFmtId="3" fontId="38" fillId="25" borderId="10" xfId="0" applyNumberFormat="1" applyFont="1" applyFill="1" applyBorder="1" applyAlignment="1">
      <alignment horizontal="right" vertical="center" wrapText="1"/>
    </xf>
    <xf numFmtId="0" fontId="36" fillId="25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vertical="center"/>
    </xf>
    <xf numFmtId="3" fontId="36" fillId="25" borderId="10" xfId="0" applyNumberFormat="1" applyFont="1" applyFill="1" applyBorder="1" applyAlignment="1">
      <alignment vertical="center"/>
    </xf>
    <xf numFmtId="3" fontId="36" fillId="25" borderId="11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3" fontId="36" fillId="0" borderId="12" xfId="0" applyNumberFormat="1" applyFont="1" applyBorder="1" applyAlignment="1">
      <alignment vertical="center"/>
    </xf>
    <xf numFmtId="3" fontId="36" fillId="0" borderId="14" xfId="0" applyNumberFormat="1" applyFont="1" applyFill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left" vertical="center" wrapText="1"/>
    </xf>
    <xf numFmtId="1" fontId="29" fillId="25" borderId="21" xfId="0" applyNumberFormat="1" applyFont="1" applyFill="1" applyBorder="1" applyAlignment="1">
      <alignment horizontal="center" vertical="center" wrapText="1"/>
    </xf>
    <xf numFmtId="3" fontId="29" fillId="25" borderId="22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 vertical="center" wrapText="1"/>
    </xf>
    <xf numFmtId="1" fontId="26" fillId="0" borderId="19" xfId="0" applyNumberFormat="1" applyFont="1" applyBorder="1" applyAlignment="1">
      <alignment wrapText="1"/>
    </xf>
    <xf numFmtId="1" fontId="33" fillId="25" borderId="19" xfId="0" applyNumberFormat="1" applyFont="1" applyFill="1" applyBorder="1" applyAlignment="1">
      <alignment wrapText="1"/>
    </xf>
    <xf numFmtId="3" fontId="33" fillId="25" borderId="20" xfId="0" applyNumberFormat="1" applyFont="1" applyFill="1" applyBorder="1" applyAlignment="1">
      <alignment vertical="center" wrapText="1"/>
    </xf>
    <xf numFmtId="1" fontId="29" fillId="25" borderId="19" xfId="0" applyNumberFormat="1" applyFont="1" applyFill="1" applyBorder="1" applyAlignment="1">
      <alignment wrapText="1"/>
    </xf>
    <xf numFmtId="0" fontId="29" fillId="25" borderId="20" xfId="0" applyFont="1" applyFill="1" applyBorder="1" applyAlignment="1">
      <alignment vertical="center" wrapText="1"/>
    </xf>
    <xf numFmtId="1" fontId="26" fillId="0" borderId="19" xfId="0" applyNumberFormat="1" applyFont="1" applyBorder="1" applyAlignment="1">
      <alignment/>
    </xf>
    <xf numFmtId="4" fontId="26" fillId="0" borderId="20" xfId="0" applyNumberFormat="1" applyFont="1" applyBorder="1" applyAlignment="1">
      <alignment vertical="center" wrapText="1"/>
    </xf>
    <xf numFmtId="0" fontId="29" fillId="25" borderId="19" xfId="0" applyFont="1" applyFill="1" applyBorder="1" applyAlignment="1">
      <alignment/>
    </xf>
    <xf numFmtId="4" fontId="29" fillId="25" borderId="20" xfId="0" applyNumberFormat="1" applyFont="1" applyFill="1" applyBorder="1" applyAlignment="1">
      <alignment vertical="center"/>
    </xf>
    <xf numFmtId="4" fontId="26" fillId="0" borderId="22" xfId="0" applyNumberFormat="1" applyFont="1" applyBorder="1" applyAlignment="1">
      <alignment vertical="center" wrapText="1"/>
    </xf>
    <xf numFmtId="4" fontId="26" fillId="0" borderId="20" xfId="0" applyNumberFormat="1" applyFont="1" applyFill="1" applyBorder="1" applyAlignment="1">
      <alignment vertical="center" wrapText="1"/>
    </xf>
    <xf numFmtId="3" fontId="32" fillId="10" borderId="23" xfId="0" applyNumberFormat="1" applyFont="1" applyFill="1" applyBorder="1" applyAlignment="1">
      <alignment/>
    </xf>
    <xf numFmtId="0" fontId="32" fillId="10" borderId="23" xfId="0" applyFont="1" applyFill="1" applyBorder="1" applyAlignment="1">
      <alignment/>
    </xf>
    <xf numFmtId="0" fontId="32" fillId="10" borderId="24" xfId="0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 wrapText="1"/>
    </xf>
    <xf numFmtId="0" fontId="26" fillId="0" borderId="10" xfId="0" applyNumberFormat="1" applyFont="1" applyBorder="1" applyAlignment="1">
      <alignment horizontal="right" vertical="center" wrapText="1"/>
    </xf>
    <xf numFmtId="0" fontId="29" fillId="25" borderId="12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 wrapText="1"/>
    </xf>
    <xf numFmtId="4" fontId="33" fillId="25" borderId="10" xfId="0" applyNumberFormat="1" applyFont="1" applyFill="1" applyBorder="1" applyAlignment="1">
      <alignment horizontal="right" wrapText="1"/>
    </xf>
    <xf numFmtId="0" fontId="29" fillId="25" borderId="10" xfId="0" applyFont="1" applyFill="1" applyBorder="1" applyAlignment="1">
      <alignment horizontal="right" wrapText="1"/>
    </xf>
    <xf numFmtId="0" fontId="29" fillId="25" borderId="10" xfId="0" applyFont="1" applyFill="1" applyBorder="1" applyAlignment="1">
      <alignment horizontal="right"/>
    </xf>
    <xf numFmtId="0" fontId="26" fillId="0" borderId="12" xfId="0" applyFont="1" applyBorder="1" applyAlignment="1">
      <alignment horizontal="right"/>
    </xf>
    <xf numFmtId="3" fontId="26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32" fillId="10" borderId="26" xfId="0" applyFont="1" applyFill="1" applyBorder="1" applyAlignment="1">
      <alignment horizontal="center"/>
    </xf>
    <xf numFmtId="0" fontId="32" fillId="10" borderId="27" xfId="0" applyFont="1" applyFill="1" applyBorder="1" applyAlignment="1">
      <alignment horizontal="center"/>
    </xf>
    <xf numFmtId="0" fontId="32" fillId="10" borderId="28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wrapText="1"/>
    </xf>
    <xf numFmtId="0" fontId="40" fillId="24" borderId="1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20" borderId="19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SheetLayoutView="100" zoomScalePageLayoutView="0" workbookViewId="0" topLeftCell="A22">
      <selection activeCell="E26" sqref="E26"/>
    </sheetView>
  </sheetViews>
  <sheetFormatPr defaultColWidth="9.00390625" defaultRowHeight="12.75"/>
  <cols>
    <col min="1" max="1" width="3.00390625" style="0" customWidth="1"/>
    <col min="2" max="2" width="8.125" style="0" customWidth="1"/>
    <col min="3" max="3" width="9.375" style="0" customWidth="1"/>
    <col min="4" max="4" width="5.00390625" style="0" hidden="1" customWidth="1"/>
    <col min="5" max="5" width="32.25390625" style="0" customWidth="1"/>
    <col min="6" max="6" width="15.375" style="0" customWidth="1"/>
    <col min="7" max="7" width="10.875" style="0" customWidth="1"/>
    <col min="8" max="8" width="8.75390625" style="0" customWidth="1"/>
    <col min="9" max="9" width="8.125" style="0" customWidth="1"/>
    <col min="10" max="10" width="10.25390625" style="0" customWidth="1"/>
    <col min="11" max="11" width="12.25390625" style="0" customWidth="1"/>
    <col min="12" max="12" width="13.00390625" style="0" customWidth="1"/>
    <col min="13" max="14" width="13.125" style="0" customWidth="1"/>
    <col min="15" max="15" width="14.75390625" style="0" customWidth="1"/>
    <col min="16" max="16" width="19.125" style="0" customWidth="1"/>
    <col min="17" max="18" width="9.125" style="59" customWidth="1"/>
  </cols>
  <sheetData>
    <row r="1" spans="1:16" ht="14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112" t="s">
        <v>18</v>
      </c>
      <c r="O1" s="112"/>
      <c r="P1" s="113"/>
    </row>
    <row r="2" spans="1:16" ht="14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110" t="s">
        <v>36</v>
      </c>
      <c r="O2" s="110"/>
      <c r="P2" s="111"/>
    </row>
    <row r="3" spans="1:16" ht="14.25">
      <c r="A3" s="66"/>
      <c r="B3" s="67"/>
      <c r="C3" s="67"/>
      <c r="D3" s="67"/>
      <c r="E3" s="67"/>
      <c r="F3" s="67"/>
      <c r="G3" s="67"/>
      <c r="H3" s="67"/>
      <c r="I3" s="67"/>
      <c r="J3" s="67"/>
      <c r="K3" s="71"/>
      <c r="L3" s="67"/>
      <c r="M3" s="72"/>
      <c r="N3" s="110" t="s">
        <v>65</v>
      </c>
      <c r="O3" s="110"/>
      <c r="P3" s="111"/>
    </row>
    <row r="4" spans="1:16" ht="14.25">
      <c r="A4" s="66"/>
      <c r="B4" s="67"/>
      <c r="C4" s="67"/>
      <c r="D4" s="67"/>
      <c r="E4" s="67"/>
      <c r="F4" s="67"/>
      <c r="G4" s="67"/>
      <c r="H4" s="67"/>
      <c r="I4" s="67"/>
      <c r="J4" s="67"/>
      <c r="K4" s="71"/>
      <c r="L4" s="67"/>
      <c r="M4" s="72"/>
      <c r="N4" s="69"/>
      <c r="O4" s="69"/>
      <c r="P4" s="70"/>
    </row>
    <row r="5" spans="1:16" ht="12.7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73"/>
    </row>
    <row r="6" spans="1:16" ht="21" customHeight="1">
      <c r="A6" s="125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4"/>
      <c r="P6" s="73"/>
    </row>
    <row r="7" spans="1:16" ht="12.75">
      <c r="A7" s="7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5"/>
    </row>
    <row r="8" spans="1:16" ht="12.75">
      <c r="A8" s="127" t="s">
        <v>0</v>
      </c>
      <c r="B8" s="128" t="s">
        <v>2</v>
      </c>
      <c r="C8" s="128" t="s">
        <v>3</v>
      </c>
      <c r="D8" s="129" t="s">
        <v>4</v>
      </c>
      <c r="E8" s="118" t="s">
        <v>5</v>
      </c>
      <c r="F8" s="118" t="s">
        <v>6</v>
      </c>
      <c r="G8" s="121" t="s">
        <v>7</v>
      </c>
      <c r="H8" s="121"/>
      <c r="I8" s="121"/>
      <c r="J8" s="121"/>
      <c r="K8" s="121"/>
      <c r="L8" s="121"/>
      <c r="M8" s="121"/>
      <c r="N8" s="122"/>
      <c r="O8" s="2"/>
      <c r="P8" s="124" t="s">
        <v>16</v>
      </c>
    </row>
    <row r="9" spans="1:16" ht="12.75">
      <c r="A9" s="127"/>
      <c r="B9" s="128"/>
      <c r="C9" s="128"/>
      <c r="D9" s="130"/>
      <c r="E9" s="128"/>
      <c r="F9" s="128"/>
      <c r="G9" s="117" t="s">
        <v>8</v>
      </c>
      <c r="H9" s="118" t="s">
        <v>9</v>
      </c>
      <c r="I9" s="118"/>
      <c r="J9" s="118"/>
      <c r="K9" s="118"/>
      <c r="L9" s="119" t="s">
        <v>17</v>
      </c>
      <c r="M9" s="120" t="s">
        <v>14</v>
      </c>
      <c r="N9" s="120" t="s">
        <v>15</v>
      </c>
      <c r="O9" s="5"/>
      <c r="P9" s="124"/>
    </row>
    <row r="10" spans="1:18" ht="48">
      <c r="A10" s="127"/>
      <c r="B10" s="128"/>
      <c r="C10" s="128"/>
      <c r="D10" s="130"/>
      <c r="E10" s="128"/>
      <c r="F10" s="128"/>
      <c r="G10" s="117"/>
      <c r="H10" s="2" t="s">
        <v>10</v>
      </c>
      <c r="I10" s="2" t="s">
        <v>11</v>
      </c>
      <c r="J10" s="1" t="s">
        <v>12</v>
      </c>
      <c r="K10" s="1" t="s">
        <v>13</v>
      </c>
      <c r="L10" s="120"/>
      <c r="M10" s="120"/>
      <c r="N10" s="120"/>
      <c r="O10" s="6" t="s">
        <v>34</v>
      </c>
      <c r="P10" s="124"/>
      <c r="R10" s="123"/>
    </row>
    <row r="11" spans="1:18" ht="12.75">
      <c r="A11" s="76">
        <v>1</v>
      </c>
      <c r="B11" s="76">
        <v>2</v>
      </c>
      <c r="C11" s="76">
        <v>3</v>
      </c>
      <c r="D11" s="76" t="s">
        <v>53</v>
      </c>
      <c r="E11" s="76">
        <v>4</v>
      </c>
      <c r="F11" s="76">
        <v>5</v>
      </c>
      <c r="G11" s="76">
        <v>6</v>
      </c>
      <c r="H11" s="76">
        <v>7</v>
      </c>
      <c r="I11" s="76">
        <v>8</v>
      </c>
      <c r="J11" s="76">
        <v>9</v>
      </c>
      <c r="K11" s="76">
        <v>10</v>
      </c>
      <c r="L11" s="76">
        <v>11</v>
      </c>
      <c r="M11" s="76">
        <v>12</v>
      </c>
      <c r="N11" s="76">
        <v>13</v>
      </c>
      <c r="O11" s="76">
        <v>14</v>
      </c>
      <c r="P11" s="76">
        <v>15</v>
      </c>
      <c r="R11" s="123"/>
    </row>
    <row r="12" spans="1:18" s="21" customFormat="1" ht="18">
      <c r="A12" s="77"/>
      <c r="B12" s="17"/>
      <c r="C12" s="17"/>
      <c r="D12" s="17"/>
      <c r="E12" s="18" t="s">
        <v>30</v>
      </c>
      <c r="F12" s="22">
        <f>SUM(F13:F19)</f>
        <v>97330000</v>
      </c>
      <c r="G12" s="19"/>
      <c r="H12" s="19"/>
      <c r="I12" s="19"/>
      <c r="J12" s="19"/>
      <c r="K12" s="20"/>
      <c r="L12" s="17"/>
      <c r="M12" s="17"/>
      <c r="N12" s="17"/>
      <c r="O12" s="17"/>
      <c r="P12" s="78"/>
      <c r="Q12" s="60"/>
      <c r="R12" s="123"/>
    </row>
    <row r="13" spans="1:18" ht="90">
      <c r="A13" s="79" t="s">
        <v>50</v>
      </c>
      <c r="B13" s="101">
        <v>600</v>
      </c>
      <c r="C13" s="101">
        <v>60014</v>
      </c>
      <c r="D13" s="12"/>
      <c r="E13" s="7" t="s">
        <v>19</v>
      </c>
      <c r="F13" s="34">
        <v>25000000</v>
      </c>
      <c r="G13" s="35">
        <v>0</v>
      </c>
      <c r="H13" s="35">
        <v>0</v>
      </c>
      <c r="I13" s="35">
        <v>0</v>
      </c>
      <c r="J13" s="35">
        <v>0</v>
      </c>
      <c r="K13" s="34">
        <v>0</v>
      </c>
      <c r="L13" s="35">
        <v>4166667</v>
      </c>
      <c r="M13" s="35">
        <v>4166667</v>
      </c>
      <c r="N13" s="35">
        <v>4166667</v>
      </c>
      <c r="O13" s="35">
        <f>F13-L13-M13-N13</f>
        <v>12499999</v>
      </c>
      <c r="P13" s="80" t="s">
        <v>31</v>
      </c>
      <c r="R13" s="123"/>
    </row>
    <row r="14" spans="1:18" ht="67.5">
      <c r="A14" s="79" t="s">
        <v>51</v>
      </c>
      <c r="B14" s="101">
        <v>600</v>
      </c>
      <c r="C14" s="101">
        <v>60014</v>
      </c>
      <c r="D14" s="12"/>
      <c r="E14" s="8" t="s">
        <v>69</v>
      </c>
      <c r="F14" s="34">
        <v>22500000</v>
      </c>
      <c r="G14" s="35">
        <v>50000</v>
      </c>
      <c r="H14" s="35">
        <v>50000</v>
      </c>
      <c r="I14" s="35">
        <v>0</v>
      </c>
      <c r="J14" s="35">
        <v>0</v>
      </c>
      <c r="K14" s="34">
        <v>0</v>
      </c>
      <c r="L14" s="35">
        <v>3750000</v>
      </c>
      <c r="M14" s="35">
        <v>3750000</v>
      </c>
      <c r="N14" s="35">
        <v>3750000</v>
      </c>
      <c r="O14" s="35">
        <f>F14-L14-M14-N14-G14</f>
        <v>11200000</v>
      </c>
      <c r="P14" s="80" t="s">
        <v>31</v>
      </c>
      <c r="R14" s="123"/>
    </row>
    <row r="15" spans="1:16" ht="135">
      <c r="A15" s="79" t="s">
        <v>52</v>
      </c>
      <c r="B15" s="101">
        <v>600</v>
      </c>
      <c r="C15" s="101">
        <v>60014</v>
      </c>
      <c r="D15" s="12"/>
      <c r="E15" s="7" t="s">
        <v>20</v>
      </c>
      <c r="F15" s="34">
        <v>26500000</v>
      </c>
      <c r="G15" s="35">
        <v>0</v>
      </c>
      <c r="H15" s="35">
        <v>0</v>
      </c>
      <c r="I15" s="35">
        <v>0</v>
      </c>
      <c r="J15" s="35">
        <v>0</v>
      </c>
      <c r="K15" s="34">
        <v>0</v>
      </c>
      <c r="L15" s="35">
        <v>4416667</v>
      </c>
      <c r="M15" s="35">
        <v>4416667</v>
      </c>
      <c r="N15" s="35">
        <v>4416667</v>
      </c>
      <c r="O15" s="35">
        <f aca="true" t="shared" si="0" ref="O15:O35">F15-L15-M15-N15</f>
        <v>13249999</v>
      </c>
      <c r="P15" s="80" t="s">
        <v>31</v>
      </c>
    </row>
    <row r="16" spans="1:16" ht="67.5">
      <c r="A16" s="79" t="s">
        <v>53</v>
      </c>
      <c r="B16" s="101">
        <v>600</v>
      </c>
      <c r="C16" s="101">
        <v>60014</v>
      </c>
      <c r="D16" s="12"/>
      <c r="E16" s="8" t="s">
        <v>21</v>
      </c>
      <c r="F16" s="34">
        <v>3680000</v>
      </c>
      <c r="G16" s="35">
        <v>0</v>
      </c>
      <c r="H16" s="35">
        <v>0</v>
      </c>
      <c r="I16" s="35">
        <v>0</v>
      </c>
      <c r="J16" s="35">
        <v>0</v>
      </c>
      <c r="K16" s="34">
        <v>0</v>
      </c>
      <c r="L16" s="35">
        <v>613333</v>
      </c>
      <c r="M16" s="35">
        <v>613333</v>
      </c>
      <c r="N16" s="35">
        <v>613333</v>
      </c>
      <c r="O16" s="35">
        <f t="shared" si="0"/>
        <v>1840001</v>
      </c>
      <c r="P16" s="80" t="s">
        <v>31</v>
      </c>
    </row>
    <row r="17" spans="1:16" ht="56.25">
      <c r="A17" s="79" t="s">
        <v>54</v>
      </c>
      <c r="B17" s="101">
        <v>600</v>
      </c>
      <c r="C17" s="101">
        <v>60014</v>
      </c>
      <c r="D17" s="12"/>
      <c r="E17" s="8" t="s">
        <v>22</v>
      </c>
      <c r="F17" s="34">
        <v>3250000</v>
      </c>
      <c r="G17" s="35">
        <v>0</v>
      </c>
      <c r="H17" s="35">
        <v>0</v>
      </c>
      <c r="I17" s="35">
        <v>0</v>
      </c>
      <c r="J17" s="35">
        <v>0</v>
      </c>
      <c r="K17" s="34">
        <v>0</v>
      </c>
      <c r="L17" s="35">
        <v>541667</v>
      </c>
      <c r="M17" s="35">
        <v>541667</v>
      </c>
      <c r="N17" s="35">
        <v>541667</v>
      </c>
      <c r="O17" s="35">
        <f t="shared" si="0"/>
        <v>1624999</v>
      </c>
      <c r="P17" s="80" t="s">
        <v>31</v>
      </c>
    </row>
    <row r="18" spans="1:16" ht="78.75">
      <c r="A18" s="79" t="s">
        <v>55</v>
      </c>
      <c r="B18" s="101">
        <v>600</v>
      </c>
      <c r="C18" s="101">
        <v>60014</v>
      </c>
      <c r="D18" s="12"/>
      <c r="E18" s="8" t="s">
        <v>70</v>
      </c>
      <c r="F18" s="34">
        <v>16100000</v>
      </c>
      <c r="G18" s="35">
        <v>0</v>
      </c>
      <c r="H18" s="35">
        <v>0</v>
      </c>
      <c r="I18" s="35">
        <v>0</v>
      </c>
      <c r="J18" s="35">
        <v>0</v>
      </c>
      <c r="K18" s="34">
        <v>0</v>
      </c>
      <c r="L18" s="35">
        <v>2683333</v>
      </c>
      <c r="M18" s="35">
        <v>2683333</v>
      </c>
      <c r="N18" s="35">
        <v>2683333</v>
      </c>
      <c r="O18" s="35">
        <f t="shared" si="0"/>
        <v>8050001</v>
      </c>
      <c r="P18" s="80" t="s">
        <v>31</v>
      </c>
    </row>
    <row r="19" spans="1:16" ht="45">
      <c r="A19" s="79" t="s">
        <v>56</v>
      </c>
      <c r="B19" s="101">
        <v>600</v>
      </c>
      <c r="C19" s="101">
        <v>60014</v>
      </c>
      <c r="D19" s="12"/>
      <c r="E19" s="8" t="s">
        <v>23</v>
      </c>
      <c r="F19" s="34">
        <v>300000</v>
      </c>
      <c r="G19" s="35">
        <v>0</v>
      </c>
      <c r="H19" s="35">
        <v>0</v>
      </c>
      <c r="I19" s="35">
        <v>0</v>
      </c>
      <c r="J19" s="35">
        <v>0</v>
      </c>
      <c r="K19" s="34">
        <v>0</v>
      </c>
      <c r="L19" s="35">
        <v>300000</v>
      </c>
      <c r="M19" s="35">
        <v>0</v>
      </c>
      <c r="N19" s="35">
        <v>0</v>
      </c>
      <c r="O19" s="35">
        <f t="shared" si="0"/>
        <v>0</v>
      </c>
      <c r="P19" s="80" t="s">
        <v>31</v>
      </c>
    </row>
    <row r="20" spans="1:18" s="21" customFormat="1" ht="18">
      <c r="A20" s="81"/>
      <c r="B20" s="102"/>
      <c r="C20" s="102"/>
      <c r="D20" s="23"/>
      <c r="E20" s="24" t="s">
        <v>24</v>
      </c>
      <c r="F20" s="25">
        <f>SUM(F21:F26)</f>
        <v>4120000</v>
      </c>
      <c r="G20" s="36"/>
      <c r="H20" s="36"/>
      <c r="I20" s="36"/>
      <c r="J20" s="36"/>
      <c r="K20" s="37"/>
      <c r="L20" s="36"/>
      <c r="M20" s="36"/>
      <c r="N20" s="36"/>
      <c r="O20" s="38"/>
      <c r="P20" s="82"/>
      <c r="Q20" s="60"/>
      <c r="R20" s="60"/>
    </row>
    <row r="21" spans="1:16" ht="45">
      <c r="A21" s="83" t="s">
        <v>57</v>
      </c>
      <c r="B21" s="103">
        <v>852</v>
      </c>
      <c r="C21" s="103">
        <v>85201</v>
      </c>
      <c r="D21" s="13"/>
      <c r="E21" s="9" t="s">
        <v>25</v>
      </c>
      <c r="F21" s="39">
        <v>440000</v>
      </c>
      <c r="G21" s="40">
        <v>0</v>
      </c>
      <c r="H21" s="40">
        <v>0</v>
      </c>
      <c r="I21" s="40">
        <v>0</v>
      </c>
      <c r="J21" s="41">
        <v>0</v>
      </c>
      <c r="K21" s="34">
        <v>0</v>
      </c>
      <c r="L21" s="40">
        <v>0</v>
      </c>
      <c r="M21" s="40">
        <v>50000</v>
      </c>
      <c r="N21" s="40">
        <v>200000</v>
      </c>
      <c r="O21" s="35">
        <f t="shared" si="0"/>
        <v>190000</v>
      </c>
      <c r="P21" s="84" t="s">
        <v>35</v>
      </c>
    </row>
    <row r="22" spans="1:16" ht="45">
      <c r="A22" s="83" t="s">
        <v>58</v>
      </c>
      <c r="B22" s="104">
        <v>852</v>
      </c>
      <c r="C22" s="104">
        <v>85202</v>
      </c>
      <c r="D22" s="14"/>
      <c r="E22" s="9" t="s">
        <v>26</v>
      </c>
      <c r="F22" s="39">
        <v>380000</v>
      </c>
      <c r="G22" s="42">
        <v>0</v>
      </c>
      <c r="H22" s="42">
        <v>0</v>
      </c>
      <c r="I22" s="42">
        <v>0</v>
      </c>
      <c r="J22" s="42">
        <v>0</v>
      </c>
      <c r="K22" s="34">
        <v>0</v>
      </c>
      <c r="L22" s="42">
        <v>100000</v>
      </c>
      <c r="M22" s="42">
        <v>140000</v>
      </c>
      <c r="N22" s="42">
        <v>140000</v>
      </c>
      <c r="O22" s="35">
        <f t="shared" si="0"/>
        <v>0</v>
      </c>
      <c r="P22" s="84" t="s">
        <v>35</v>
      </c>
    </row>
    <row r="23" spans="1:16" ht="45">
      <c r="A23" s="83" t="s">
        <v>59</v>
      </c>
      <c r="B23" s="104">
        <v>852</v>
      </c>
      <c r="C23" s="104">
        <v>85202</v>
      </c>
      <c r="D23" s="14"/>
      <c r="E23" s="9" t="s">
        <v>64</v>
      </c>
      <c r="F23" s="43">
        <v>1100000</v>
      </c>
      <c r="G23" s="42">
        <v>0</v>
      </c>
      <c r="H23" s="42">
        <v>0</v>
      </c>
      <c r="I23" s="42">
        <v>0</v>
      </c>
      <c r="J23" s="42">
        <v>0</v>
      </c>
      <c r="K23" s="34">
        <v>0</v>
      </c>
      <c r="L23" s="42">
        <v>0</v>
      </c>
      <c r="M23" s="42">
        <v>100000</v>
      </c>
      <c r="N23" s="42">
        <v>400000</v>
      </c>
      <c r="O23" s="35">
        <f t="shared" si="0"/>
        <v>600000</v>
      </c>
      <c r="P23" s="84" t="s">
        <v>35</v>
      </c>
    </row>
    <row r="24" spans="1:16" ht="45">
      <c r="A24" s="83" t="s">
        <v>60</v>
      </c>
      <c r="B24" s="104">
        <v>852</v>
      </c>
      <c r="C24" s="104">
        <v>85201</v>
      </c>
      <c r="D24" s="14"/>
      <c r="E24" s="9" t="s">
        <v>40</v>
      </c>
      <c r="F24" s="39">
        <v>200000</v>
      </c>
      <c r="G24" s="42">
        <v>0</v>
      </c>
      <c r="H24" s="42">
        <v>0</v>
      </c>
      <c r="I24" s="42">
        <v>0</v>
      </c>
      <c r="J24" s="42">
        <v>0</v>
      </c>
      <c r="K24" s="34">
        <v>0</v>
      </c>
      <c r="L24" s="42">
        <v>50000</v>
      </c>
      <c r="M24" s="42">
        <v>150000</v>
      </c>
      <c r="N24" s="42">
        <v>0</v>
      </c>
      <c r="O24" s="35">
        <f t="shared" si="0"/>
        <v>0</v>
      </c>
      <c r="P24" s="84" t="s">
        <v>35</v>
      </c>
    </row>
    <row r="25" spans="1:16" ht="56.25">
      <c r="A25" s="83" t="s">
        <v>61</v>
      </c>
      <c r="B25" s="104">
        <v>852</v>
      </c>
      <c r="C25" s="104">
        <v>85201</v>
      </c>
      <c r="D25" s="14"/>
      <c r="E25" s="15" t="s">
        <v>39</v>
      </c>
      <c r="F25" s="44">
        <v>650000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100000</v>
      </c>
      <c r="M25" s="42">
        <v>200000</v>
      </c>
      <c r="N25" s="42">
        <v>200000</v>
      </c>
      <c r="O25" s="35">
        <f t="shared" si="0"/>
        <v>150000</v>
      </c>
      <c r="P25" s="84" t="s">
        <v>35</v>
      </c>
    </row>
    <row r="26" spans="1:16" ht="45">
      <c r="A26" s="83" t="s">
        <v>62</v>
      </c>
      <c r="B26" s="104">
        <v>852</v>
      </c>
      <c r="C26" s="104">
        <v>85201</v>
      </c>
      <c r="D26" s="14"/>
      <c r="E26" s="9" t="s">
        <v>71</v>
      </c>
      <c r="F26" s="39">
        <v>1350000</v>
      </c>
      <c r="G26" s="42">
        <v>0</v>
      </c>
      <c r="H26" s="42">
        <v>0</v>
      </c>
      <c r="I26" s="42">
        <v>0</v>
      </c>
      <c r="J26" s="42">
        <v>0</v>
      </c>
      <c r="K26" s="34">
        <v>0</v>
      </c>
      <c r="L26" s="42">
        <v>150000</v>
      </c>
      <c r="M26" s="42">
        <v>400000</v>
      </c>
      <c r="N26" s="42">
        <v>500000</v>
      </c>
      <c r="O26" s="35">
        <f t="shared" si="0"/>
        <v>300000</v>
      </c>
      <c r="P26" s="84" t="s">
        <v>35</v>
      </c>
    </row>
    <row r="27" spans="1:18" s="29" customFormat="1" ht="18">
      <c r="A27" s="86"/>
      <c r="B27" s="105"/>
      <c r="C27" s="105"/>
      <c r="D27" s="27"/>
      <c r="E27" s="28" t="s">
        <v>42</v>
      </c>
      <c r="F27" s="31">
        <f>SUM(F28:F28)</f>
        <v>1600000</v>
      </c>
      <c r="G27" s="46"/>
      <c r="H27" s="46"/>
      <c r="I27" s="46"/>
      <c r="J27" s="46"/>
      <c r="K27" s="47"/>
      <c r="L27" s="46"/>
      <c r="M27" s="46"/>
      <c r="N27" s="46"/>
      <c r="O27" s="48"/>
      <c r="P27" s="87"/>
      <c r="Q27" s="61"/>
      <c r="R27" s="61"/>
    </row>
    <row r="28" spans="1:16" ht="45">
      <c r="A28" s="85" t="s">
        <v>63</v>
      </c>
      <c r="B28" s="104">
        <v>851</v>
      </c>
      <c r="C28" s="104">
        <v>85111</v>
      </c>
      <c r="D28" s="14"/>
      <c r="E28" s="10" t="s">
        <v>41</v>
      </c>
      <c r="F28" s="39">
        <v>1600000</v>
      </c>
      <c r="G28" s="42">
        <v>0</v>
      </c>
      <c r="H28" s="42">
        <v>0</v>
      </c>
      <c r="I28" s="42">
        <v>0</v>
      </c>
      <c r="J28" s="42">
        <v>0</v>
      </c>
      <c r="K28" s="34">
        <v>0</v>
      </c>
      <c r="L28" s="42">
        <v>500000</v>
      </c>
      <c r="M28" s="42">
        <v>800000</v>
      </c>
      <c r="N28" s="42">
        <v>300000</v>
      </c>
      <c r="O28" s="35">
        <f t="shared" si="0"/>
        <v>0</v>
      </c>
      <c r="P28" s="109" t="s">
        <v>38</v>
      </c>
    </row>
    <row r="29" spans="1:18" s="21" customFormat="1" ht="18">
      <c r="A29" s="88"/>
      <c r="B29" s="106"/>
      <c r="C29" s="106"/>
      <c r="D29" s="30"/>
      <c r="E29" s="26" t="s">
        <v>27</v>
      </c>
      <c r="F29" s="31">
        <f>SUM(F30:F31)</f>
        <v>14000000</v>
      </c>
      <c r="G29" s="49"/>
      <c r="H29" s="49"/>
      <c r="I29" s="49"/>
      <c r="J29" s="49"/>
      <c r="K29" s="37"/>
      <c r="L29" s="49"/>
      <c r="M29" s="49"/>
      <c r="N29" s="49"/>
      <c r="O29" s="38"/>
      <c r="P29" s="89"/>
      <c r="Q29" s="60"/>
      <c r="R29" s="60"/>
    </row>
    <row r="30" spans="1:16" ht="45">
      <c r="A30" s="90" t="s">
        <v>45</v>
      </c>
      <c r="B30" s="99">
        <v>801</v>
      </c>
      <c r="C30" s="99">
        <v>80120</v>
      </c>
      <c r="D30" s="13"/>
      <c r="E30" s="9" t="s">
        <v>43</v>
      </c>
      <c r="F30" s="39">
        <v>8000000</v>
      </c>
      <c r="G30" s="40">
        <f>H30</f>
        <v>50000</v>
      </c>
      <c r="H30" s="40">
        <v>50000</v>
      </c>
      <c r="I30" s="41">
        <v>0</v>
      </c>
      <c r="J30" s="40">
        <v>0</v>
      </c>
      <c r="K30" s="34">
        <v>0</v>
      </c>
      <c r="L30" s="40">
        <v>3975000</v>
      </c>
      <c r="M30" s="40">
        <v>3975000</v>
      </c>
      <c r="N30" s="40">
        <v>0</v>
      </c>
      <c r="O30" s="35">
        <f>F30-G30-L30-M30</f>
        <v>0</v>
      </c>
      <c r="P30" s="91" t="s">
        <v>66</v>
      </c>
    </row>
    <row r="31" spans="1:16" ht="45">
      <c r="A31" s="90" t="s">
        <v>46</v>
      </c>
      <c r="B31" s="99">
        <v>854</v>
      </c>
      <c r="C31" s="99">
        <v>85403</v>
      </c>
      <c r="D31" s="13"/>
      <c r="E31" s="9" t="s">
        <v>44</v>
      </c>
      <c r="F31" s="39">
        <v>6000000</v>
      </c>
      <c r="G31" s="40">
        <f>H31</f>
        <v>50000</v>
      </c>
      <c r="H31" s="42">
        <v>50000</v>
      </c>
      <c r="I31" s="41">
        <v>0</v>
      </c>
      <c r="J31" s="40">
        <v>0</v>
      </c>
      <c r="K31" s="34">
        <v>0</v>
      </c>
      <c r="L31" s="40">
        <v>0</v>
      </c>
      <c r="M31" s="40">
        <v>2000000</v>
      </c>
      <c r="N31" s="40">
        <v>2000000</v>
      </c>
      <c r="O31" s="35">
        <f>F31-G31-M31-N31</f>
        <v>1950000</v>
      </c>
      <c r="P31" s="91" t="s">
        <v>67</v>
      </c>
    </row>
    <row r="32" spans="1:18" s="21" customFormat="1" ht="18">
      <c r="A32" s="92"/>
      <c r="B32" s="107"/>
      <c r="C32" s="107"/>
      <c r="D32" s="32"/>
      <c r="E32" s="26" t="s">
        <v>28</v>
      </c>
      <c r="F32" s="31">
        <f>SUM(F33:F35)</f>
        <v>20700000</v>
      </c>
      <c r="G32" s="50"/>
      <c r="H32" s="50"/>
      <c r="I32" s="50"/>
      <c r="J32" s="51"/>
      <c r="K32" s="52"/>
      <c r="L32" s="51"/>
      <c r="M32" s="51"/>
      <c r="N32" s="51"/>
      <c r="O32" s="38"/>
      <c r="P32" s="93"/>
      <c r="Q32" s="60"/>
      <c r="R32" s="60"/>
    </row>
    <row r="33" spans="1:16" ht="33.75">
      <c r="A33" s="83" t="s">
        <v>47</v>
      </c>
      <c r="B33" s="99">
        <v>750</v>
      </c>
      <c r="C33" s="99">
        <v>75020</v>
      </c>
      <c r="D33" s="13"/>
      <c r="E33" s="9" t="s">
        <v>33</v>
      </c>
      <c r="F33" s="39">
        <v>15000000</v>
      </c>
      <c r="G33" s="41">
        <v>0</v>
      </c>
      <c r="H33" s="41">
        <v>0</v>
      </c>
      <c r="I33" s="41">
        <v>0</v>
      </c>
      <c r="J33" s="40">
        <v>0</v>
      </c>
      <c r="K33" s="34">
        <v>0</v>
      </c>
      <c r="L33" s="40">
        <v>600000</v>
      </c>
      <c r="M33" s="40">
        <v>12400000</v>
      </c>
      <c r="N33" s="40">
        <v>2000000</v>
      </c>
      <c r="O33" s="35">
        <f t="shared" si="0"/>
        <v>0</v>
      </c>
      <c r="P33" s="91" t="s">
        <v>31</v>
      </c>
    </row>
    <row r="34" spans="1:16" ht="33.75">
      <c r="A34" s="83" t="s">
        <v>48</v>
      </c>
      <c r="B34" s="108">
        <v>750</v>
      </c>
      <c r="C34" s="108">
        <v>75020</v>
      </c>
      <c r="D34" s="16"/>
      <c r="E34" s="11" t="s">
        <v>29</v>
      </c>
      <c r="F34" s="53">
        <v>3200000</v>
      </c>
      <c r="G34" s="54">
        <v>0</v>
      </c>
      <c r="H34" s="54">
        <v>0</v>
      </c>
      <c r="I34" s="54">
        <v>0</v>
      </c>
      <c r="J34" s="55">
        <v>0</v>
      </c>
      <c r="K34" s="56">
        <v>0</v>
      </c>
      <c r="L34" s="55">
        <v>200000</v>
      </c>
      <c r="M34" s="55">
        <v>3000000</v>
      </c>
      <c r="N34" s="55">
        <v>0</v>
      </c>
      <c r="O34" s="57">
        <f t="shared" si="0"/>
        <v>0</v>
      </c>
      <c r="P34" s="94" t="s">
        <v>31</v>
      </c>
    </row>
    <row r="35" spans="1:16" ht="67.5">
      <c r="A35" s="83" t="s">
        <v>49</v>
      </c>
      <c r="B35" s="99">
        <v>750</v>
      </c>
      <c r="C35" s="100" t="s">
        <v>37</v>
      </c>
      <c r="D35" s="13"/>
      <c r="E35" s="9" t="s">
        <v>68</v>
      </c>
      <c r="F35" s="39">
        <v>2500000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43">
        <v>500000</v>
      </c>
      <c r="M35" s="43">
        <v>500000</v>
      </c>
      <c r="N35" s="43">
        <v>500000</v>
      </c>
      <c r="O35" s="35">
        <f t="shared" si="0"/>
        <v>1000000</v>
      </c>
      <c r="P35" s="95" t="s">
        <v>31</v>
      </c>
    </row>
    <row r="36" spans="1:18" s="33" customFormat="1" ht="16.5" thickBot="1">
      <c r="A36" s="114" t="s">
        <v>32</v>
      </c>
      <c r="B36" s="115"/>
      <c r="C36" s="115"/>
      <c r="D36" s="115"/>
      <c r="E36" s="116"/>
      <c r="F36" s="96">
        <f>F12+F20+F27+F29+F32</f>
        <v>137750000</v>
      </c>
      <c r="G36" s="97"/>
      <c r="H36" s="97"/>
      <c r="I36" s="97"/>
      <c r="J36" s="97"/>
      <c r="K36" s="97"/>
      <c r="L36" s="96">
        <f>SUM(L13:L35)</f>
        <v>22646667</v>
      </c>
      <c r="M36" s="96">
        <f>SUM(M13:M35)</f>
        <v>39886667</v>
      </c>
      <c r="N36" s="96">
        <f>SUM(N13:N35)</f>
        <v>22411667</v>
      </c>
      <c r="O36" s="96">
        <f>SUM(O13:O35)</f>
        <v>52654999</v>
      </c>
      <c r="P36" s="98"/>
      <c r="Q36" s="62"/>
      <c r="R36" s="62"/>
    </row>
  </sheetData>
  <sheetProtection/>
  <mergeCells count="19">
    <mergeCell ref="R10:R14"/>
    <mergeCell ref="P8:P10"/>
    <mergeCell ref="A6:N6"/>
    <mergeCell ref="A8:A10"/>
    <mergeCell ref="B8:B10"/>
    <mergeCell ref="C8:C10"/>
    <mergeCell ref="D8:D10"/>
    <mergeCell ref="N9:N10"/>
    <mergeCell ref="E8:E10"/>
    <mergeCell ref="F8:F10"/>
    <mergeCell ref="N3:P3"/>
    <mergeCell ref="N2:P2"/>
    <mergeCell ref="N1:P1"/>
    <mergeCell ref="A36:E36"/>
    <mergeCell ref="G9:G10"/>
    <mergeCell ref="H9:K9"/>
    <mergeCell ref="L9:L10"/>
    <mergeCell ref="M9:M10"/>
    <mergeCell ref="G8:N8"/>
  </mergeCells>
  <printOptions horizontalCentered="1"/>
  <pageMargins left="0.35433070866141736" right="0.35433070866141736" top="0.5905511811023623" bottom="0.5118110236220472" header="0.551181102362204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Wyszomirska</cp:lastModifiedBy>
  <cp:lastPrinted>2007-08-16T11:15:26Z</cp:lastPrinted>
  <dcterms:created xsi:type="dcterms:W3CDTF">1997-02-26T13:46:56Z</dcterms:created>
  <dcterms:modified xsi:type="dcterms:W3CDTF">2007-08-16T11:17:32Z</dcterms:modified>
  <cp:category/>
  <cp:version/>
  <cp:contentType/>
  <cp:contentStatus/>
</cp:coreProperties>
</file>