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olanta Wyszomirska\Desktop\XI sesja - 22.12.15 r\"/>
    </mc:Choice>
  </mc:AlternateContent>
  <bookViews>
    <workbookView xWindow="0" yWindow="0" windowWidth="28800" windowHeight="12435" tabRatio="714" activeTab="2"/>
  </bookViews>
  <sheets>
    <sheet name="Tab.3" sheetId="24" r:id="rId1"/>
    <sheet name="Tab.5" sheetId="26" r:id="rId2"/>
    <sheet name="Zał.1" sheetId="40" r:id="rId3"/>
  </sheets>
  <definedNames>
    <definedName name="__xlnm.Print_Area_1" localSheetId="0">#REF!</definedName>
    <definedName name="__xlnm.Print_Area_1" localSheetId="2">#REF!</definedName>
    <definedName name="__xlnm.Print_Area_1">#REF!</definedName>
    <definedName name="_xlnm._FilterDatabase" localSheetId="1" hidden="1">Tab.5!$C$1:$C$159</definedName>
    <definedName name="_xlnm.Print_Area" localSheetId="1">Tab.5!$A$1:$F$164</definedName>
    <definedName name="_xlnm.Print_Area" localSheetId="2">Zał.1!$A$1:$G$39</definedName>
    <definedName name="t" localSheetId="0">#REF!</definedName>
    <definedName name="t" localSheetId="2">#REF!</definedName>
    <definedName name="t">#REF!</definedName>
  </definedNames>
  <calcPr calcId="152511"/>
</workbook>
</file>

<file path=xl/calcChain.xml><?xml version="1.0" encoding="utf-8"?>
<calcChain xmlns="http://schemas.openxmlformats.org/spreadsheetml/2006/main">
  <c r="E35" i="26" l="1"/>
  <c r="F145" i="26"/>
  <c r="E145" i="26"/>
  <c r="F35" i="26"/>
  <c r="G32" i="40" l="1"/>
  <c r="F32" i="40"/>
  <c r="E32" i="40"/>
  <c r="G19" i="40"/>
  <c r="F19" i="40"/>
  <c r="E19" i="40"/>
  <c r="G33" i="40" l="1"/>
  <c r="F117" i="26"/>
  <c r="E117" i="26"/>
  <c r="F114" i="26"/>
  <c r="E114" i="26"/>
  <c r="E113" i="26" l="1"/>
  <c r="F113" i="26"/>
  <c r="F66" i="26" l="1"/>
  <c r="F109" i="26" l="1"/>
  <c r="F75" i="26"/>
  <c r="F74" i="26" s="1"/>
  <c r="E75" i="26"/>
  <c r="E74" i="26" s="1"/>
  <c r="F149" i="26" l="1"/>
  <c r="F148" i="26" s="1"/>
  <c r="E149" i="26"/>
  <c r="E148" i="26" s="1"/>
  <c r="F125" i="26"/>
  <c r="F124" i="26" s="1"/>
  <c r="E125" i="26"/>
  <c r="E124" i="26" s="1"/>
  <c r="F121" i="26"/>
  <c r="F120" i="26" s="1"/>
  <c r="E121" i="26"/>
  <c r="E120" i="26" s="1"/>
  <c r="E109" i="26"/>
  <c r="F80" i="26"/>
  <c r="F79" i="26" s="1"/>
  <c r="E80" i="26"/>
  <c r="E66" i="26"/>
  <c r="F60" i="26"/>
  <c r="F59" i="26" s="1"/>
  <c r="E60" i="26"/>
  <c r="E59" i="26" s="1"/>
  <c r="F32" i="26"/>
  <c r="E32" i="26"/>
  <c r="F29" i="26"/>
  <c r="F28" i="26" s="1"/>
  <c r="E29" i="26"/>
  <c r="E28" i="26" s="1"/>
  <c r="F10" i="26"/>
  <c r="F9" i="26" s="1"/>
  <c r="E10" i="26"/>
  <c r="E9" i="26" s="1"/>
  <c r="F6" i="26"/>
  <c r="F5" i="26" s="1"/>
  <c r="E6" i="26"/>
  <c r="E5" i="26" s="1"/>
  <c r="D25" i="24"/>
  <c r="D15" i="24"/>
  <c r="D10" i="24"/>
  <c r="D7" i="24"/>
  <c r="E79" i="26" l="1"/>
  <c r="E159" i="26"/>
  <c r="F159" i="26"/>
  <c r="D14" i="24"/>
</calcChain>
</file>

<file path=xl/sharedStrings.xml><?xml version="1.0" encoding="utf-8"?>
<sst xmlns="http://schemas.openxmlformats.org/spreadsheetml/2006/main" count="289" uniqueCount="164">
  <si>
    <t>Dział</t>
  </si>
  <si>
    <t>Rozdział</t>
  </si>
  <si>
    <t>§</t>
  </si>
  <si>
    <t>010</t>
  </si>
  <si>
    <t>Rolnictwo i łowiectwo</t>
  </si>
  <si>
    <t>01005</t>
  </si>
  <si>
    <t>Prace geodezyjno-urządzeniowe na potrzeby rolnictwa</t>
  </si>
  <si>
    <t>Zakup usług pozostałych</t>
  </si>
  <si>
    <t>Wynagrodzenia osobowe pracowników</t>
  </si>
  <si>
    <t>Dodatkowe wynagrodzenie roczne</t>
  </si>
  <si>
    <t>Składki na ubezpieczenia społeczne</t>
  </si>
  <si>
    <t>Składki na Fundusz Pracy</t>
  </si>
  <si>
    <t>Wynagrodzenia bezosobowe</t>
  </si>
  <si>
    <t>Zakup materiałów i wyposażenia</t>
  </si>
  <si>
    <t>Zakup energii</t>
  </si>
  <si>
    <t>Zakup usług remontowych</t>
  </si>
  <si>
    <t>Zakup usług zdrowotnych</t>
  </si>
  <si>
    <t>Podróże służbowe krajowe</t>
  </si>
  <si>
    <t>Różne opłaty i składki</t>
  </si>
  <si>
    <t>Odpisy na zakładowy fundusz świadczeń socjalnych</t>
  </si>
  <si>
    <t>Podatek od nieruchomości</t>
  </si>
  <si>
    <t>Opłaty na rzecz budżetów jednostek samorządu terytorialnego</t>
  </si>
  <si>
    <t>Gospodarka mieszkaniowa</t>
  </si>
  <si>
    <t>Gospodarka gruntami i nieruchomościami</t>
  </si>
  <si>
    <t>Pozostałe odsetki</t>
  </si>
  <si>
    <t>Kary i odszkodowania wypłacane na rzecz osób fizycznych</t>
  </si>
  <si>
    <t>Koszty postępowania sądowego i prokuratorskiego</t>
  </si>
  <si>
    <t>Działalność usługowa</t>
  </si>
  <si>
    <t>Prace geodezyjne i kartograficzne (nieinwestycyjne)</t>
  </si>
  <si>
    <t>Opracowania geodezyjne i kartograficzne</t>
  </si>
  <si>
    <t>Nadzór budowlany</t>
  </si>
  <si>
    <t>Wynagrodzenia osobowe członków korpusu służby cywilnej</t>
  </si>
  <si>
    <t>Szkolenia członków korpusu służby cywilnej</t>
  </si>
  <si>
    <t>Administracja publiczna</t>
  </si>
  <si>
    <t>Urzędy wojewódzkie</t>
  </si>
  <si>
    <t>Kwalifikacja wojskowa</t>
  </si>
  <si>
    <t>Bezpieczeństwo publiczne i ochrona przeciwpożarowa</t>
  </si>
  <si>
    <t>Komendy powiatowe Państwowej Straży Pożarnej</t>
  </si>
  <si>
    <t>Wydatki osobowe niezaliczone do uposażeń wypłacane żołnierzom i funkcjonariuszom</t>
  </si>
  <si>
    <t>Dodatkowe uposażenie roczne dla żołnierzy zawodowych oraz nagrody roczne dla funkcjonariuszy</t>
  </si>
  <si>
    <t>Równoważniki pieniężne i ekwiwalenty dla żołnierzy i funkcjonariuszy</t>
  </si>
  <si>
    <t>Zakup środków żywności</t>
  </si>
  <si>
    <t>Zakup leków, wyrobów medycznych i produktów biobójczych</t>
  </si>
  <si>
    <t>Zakup sprzętu i uzbrojenia</t>
  </si>
  <si>
    <t>Obrona cywilna</t>
  </si>
  <si>
    <t>Zakup usług obejmujących wykonanie ekspertyz, analiz i opinii</t>
  </si>
  <si>
    <t>Ochrona zdrowia</t>
  </si>
  <si>
    <t>Składki na ubezpieczenie zdrowotne oraz świadczenia dla osób nie objętych obowiązkiem ubezpieczenia zdrowotnego</t>
  </si>
  <si>
    <t>Składki na ubezpieczenie zdrowotne</t>
  </si>
  <si>
    <t>Pomoc społeczna</t>
  </si>
  <si>
    <t>Ośrodki wsparcia</t>
  </si>
  <si>
    <t>Pozostałe zadania w zakresie polityki społecznej</t>
  </si>
  <si>
    <t>Zespoły do spraw orzekania o niepełnosprawności</t>
  </si>
  <si>
    <t>Lp.</t>
  </si>
  <si>
    <t>Treść</t>
  </si>
  <si>
    <t>1.</t>
  </si>
  <si>
    <t>Dochody</t>
  </si>
  <si>
    <t>2.</t>
  </si>
  <si>
    <t>Wydatki</t>
  </si>
  <si>
    <t>3.</t>
  </si>
  <si>
    <t>Przychody ogółem:</t>
  </si>
  <si>
    <t>Kredyty</t>
  </si>
  <si>
    <t>§ 952</t>
  </si>
  <si>
    <t>Pożyczki</t>
  </si>
  <si>
    <t>Pożyczki na finansowanie zadań realizowanych z udziałem środków pochodzących z budżetu UE</t>
  </si>
  <si>
    <t>§ 903</t>
  </si>
  <si>
    <t>4.</t>
  </si>
  <si>
    <t>§ 951</t>
  </si>
  <si>
    <t>5.</t>
  </si>
  <si>
    <t>§ 944</t>
  </si>
  <si>
    <t>6.</t>
  </si>
  <si>
    <t>Nadwyżki z lat ubiegłych</t>
  </si>
  <si>
    <t>§ 957</t>
  </si>
  <si>
    <t>7.</t>
  </si>
  <si>
    <t>§ 931</t>
  </si>
  <si>
    <t>8.</t>
  </si>
  <si>
    <t>Wolne środki</t>
  </si>
  <si>
    <t>§ 950</t>
  </si>
  <si>
    <t>Rozchody ogółem:</t>
  </si>
  <si>
    <t>Spłaty kredytów</t>
  </si>
  <si>
    <t>§ 992</t>
  </si>
  <si>
    <t>Spłaty pożyczek</t>
  </si>
  <si>
    <t>Spłaty pożyczek otrzymanych na finansowanie zadań realizowanych z udziałem środków pochodzących z budżetu UE</t>
  </si>
  <si>
    <t>§ 963</t>
  </si>
  <si>
    <t>Udzielone pożyczki i kredyty</t>
  </si>
  <si>
    <t>§ 991</t>
  </si>
  <si>
    <t>Przelewy na rachunki lokat</t>
  </si>
  <si>
    <t>§ 994</t>
  </si>
  <si>
    <t xml:space="preserve">Wykup innych papierów wartościowych </t>
  </si>
  <si>
    <t>§ 982</t>
  </si>
  <si>
    <t>Rozchody z tytułu innych rozliczeń krajowych</t>
  </si>
  <si>
    <t>§ 995</t>
  </si>
  <si>
    <t>Nazwa zadania</t>
  </si>
  <si>
    <t>9.</t>
  </si>
  <si>
    <t>Paragraf</t>
  </si>
  <si>
    <t>Wyszczególnienie</t>
  </si>
  <si>
    <t>Razem</t>
  </si>
  <si>
    <t>Dotacje celowe otrzymane z budżetu państwa na zadania bieżące z zakresu administracji rządowej oraz inne zadania zlecone ustawami realizowane przez powiat</t>
  </si>
  <si>
    <t>Szkolenia pracowników niebędących członkami korpusu służby cywilnej</t>
  </si>
  <si>
    <t>§ 955</t>
  </si>
  <si>
    <t>dochody bieżące</t>
  </si>
  <si>
    <t>dochody majątkowe</t>
  </si>
  <si>
    <t>wydatki majątkowe</t>
  </si>
  <si>
    <t>Dochody ogółem:</t>
  </si>
  <si>
    <t>Wydatki ogółem:</t>
  </si>
  <si>
    <t>Przychody ze spłat pożyczek i kredytów udzielonych ze środków publicznych</t>
  </si>
  <si>
    <t>Pozostałe przychody z prywatyzacji</t>
  </si>
  <si>
    <t>Przychody ze sprzedaży innych papierów wartościowych</t>
  </si>
  <si>
    <t>Przychody z tytułu innych rozliczeń krajowych</t>
  </si>
  <si>
    <t xml:space="preserve">Kwota </t>
  </si>
  <si>
    <t>Uposażenia żołnierzy zawodowych oraz funkcjonariuszy</t>
  </si>
  <si>
    <t>wydatki bieżące, w tym:</t>
  </si>
  <si>
    <t>wydatki bieżące na spłatę przejętych zobowiązań ZPZOZ</t>
  </si>
  <si>
    <t>Pozostałe należności żołnierzy zawodowych oraz funkcjonariuszy</t>
  </si>
  <si>
    <t xml:space="preserve">Wynik budżetu </t>
  </si>
  <si>
    <t>Klasyfikacja</t>
  </si>
  <si>
    <t>Obrona narodowa</t>
  </si>
  <si>
    <t>Pozostałe wydatki obronne</t>
  </si>
  <si>
    <t>752</t>
  </si>
  <si>
    <t>75212</t>
  </si>
  <si>
    <t xml:space="preserve">Opłaty z tytułu zakupu usług telekomunikacyjnych </t>
  </si>
  <si>
    <t>Wydatki osobowe niezaliczone do wynagrodzeń</t>
  </si>
  <si>
    <t>Przychody i rozchody budżetu w 2015 roku - po zmianach</t>
  </si>
  <si>
    <t>Dochody i wydatki związane z realizacją zadań z zakresu administracji rządowej i innych zadań zleconych jednostce samorządu terytorialnego odrębnymi ustawami na 2015 rok - po zmianach</t>
  </si>
  <si>
    <t>Uposażenia i świadczenia pieniężne wypłacane przez okres roku żołnierzom i funkcjonariuszom zwolnionym ze służby</t>
  </si>
  <si>
    <t>Skarbnik Powiatu</t>
  </si>
  <si>
    <t>Wiesław Miłkowski</t>
  </si>
  <si>
    <t>Dotacje celowe przekazane do samorządu województwa na inwestycje i zakupy inwestycyjne realizowane na podstawie porozumień (umów) między jednostkami samorządu terytorialnego</t>
  </si>
  <si>
    <t>Dotacje celowe przekazane gminie na zadania bieżące realizowane na podstawie porozumień (umów) między jednostkami samorządu terytorialnego</t>
  </si>
  <si>
    <t>Dotacje celowe przekazane dla powiatu na zadania bieżące realizowane na podstawie porozumień (umów) między jednostkami samorządu terytorialnego</t>
  </si>
  <si>
    <t>Dotacje celowe przekazane do samorządu województwa na zadania bieżące realizowane na podstawie porozumień (umów) między jednostkami samorządu terytorialnego</t>
  </si>
  <si>
    <t>Dotacja celowa na pomoc finansową udzielaną między jednostkami samorządu terytorialnego na dofinansowanie własnych zadań bieżących</t>
  </si>
  <si>
    <t>801</t>
  </si>
  <si>
    <t>Oświata i wychowanie</t>
  </si>
  <si>
    <t>80102</t>
  </si>
  <si>
    <t>Szkoły podstawowe specjalne</t>
  </si>
  <si>
    <t>80111</t>
  </si>
  <si>
    <t>Gimnazja specjalne</t>
  </si>
  <si>
    <t>Zakup pomocy naukowych, dydaktycznych i książek</t>
  </si>
  <si>
    <t>Dotacje udzielone w 2015 roku z budżetu podmiotom należącym                                                                                               i nienależącym do sektora finansów publicznych - po zmianach</t>
  </si>
  <si>
    <t>Kwota dotacji (w zł)</t>
  </si>
  <si>
    <t>Podmiotowej</t>
  </si>
  <si>
    <t>Przedmiotowej</t>
  </si>
  <si>
    <t>Celowej</t>
  </si>
  <si>
    <t>Jednostki sektora finansów publicznych</t>
  </si>
  <si>
    <t>x</t>
  </si>
  <si>
    <t>Wpłaty jednostek na państwowy fundusz celowy na finansowanie lub dofinansowanie zadań inwestycyjnych</t>
  </si>
  <si>
    <t>Dotacja podmiotowa z budżetu dla samorządowej instytucji kultury</t>
  </si>
  <si>
    <t>Razem jednostki sektora finansów publicznych</t>
  </si>
  <si>
    <t>Jednostki nienależące                        do sektora finansów publicznych</t>
  </si>
  <si>
    <t>01008</t>
  </si>
  <si>
    <t>2830</t>
  </si>
  <si>
    <t>Dotacja celowa z budżetu na finansowanie lub dofinansowanie zadań zleconych do realizacji pozostałym jednostkom niezaliczanym do sektora finansów publicznych</t>
  </si>
  <si>
    <t>Dotacja celowa z budżetu na finansowanie lub dofinansowanie zadań zleconych do realizacji stowarzyszeniom</t>
  </si>
  <si>
    <t>Dotacja podmiotowa z budżetu dla niepublicznej jednostki oświaty</t>
  </si>
  <si>
    <t>Dotacja podmiotowa z budżetu dla jednostek niezaliczanych do sektora finansów publicznych</t>
  </si>
  <si>
    <t>Razem jednostki nienależące do sektora finansów publicznych</t>
  </si>
  <si>
    <t>Ogółem plan dotacji na 2015 rok</t>
  </si>
  <si>
    <t>Wydatki na zakupy inwestycyjne jednostek budżetowych</t>
  </si>
  <si>
    <t>85231</t>
  </si>
  <si>
    <t>Pomoc dla cudzoziemców</t>
  </si>
  <si>
    <t>Świadczenia społeczne</t>
  </si>
  <si>
    <t>Dotacje celowe otrzymane z budżetu państwa na inwestycje i zakupy inwestycyjne z zakresu administracji rządowej oraz inne zadania zlecone ustawami realizowane przez powiat</t>
  </si>
  <si>
    <t xml:space="preserve">Dotacja celowa na pomoc finansową udzielaną między jednostkami samorządu terytorialnego na dofinansowanie własnych zadań inwestycyjnych i zakupów inwestycyjnych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</si>
</sst>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\ &quot;zł&quot;_-;\-* #,##0.00\ &quot;zł&quot;_-;_-* &quot;-&quot;??\ &quot;zł&quot;_-;_-@_-"/>
    <numFmt numFmtId="164" formatCode="#,##0_ ;\-#,##0\ "/>
    <numFmt numFmtId="165" formatCode="[$-415]d\ mmmm\ yyyy"/>
    <numFmt numFmtId="166" formatCode="\ #,##0.00&quot; zł &quot;;\-#,##0.00&quot; zł &quot;;&quot; -&quot;#&quot; zł &quot;;@\ "/>
  </numFmts>
  <fonts count="26">
    <font>
      <sz val="8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sz val="10"/>
      <name val="Arial CE"/>
      <charset val="238"/>
    </font>
    <font>
      <sz val="11"/>
      <color indexed="8"/>
      <name val="Czcionka tekstu podstawowego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8"/>
      <name val="Arial"/>
      <family val="2"/>
      <charset val="238"/>
    </font>
    <font>
      <sz val="9"/>
      <name val="Arial"/>
      <family val="2"/>
      <charset val="238"/>
    </font>
    <font>
      <sz val="14"/>
      <name val="Arial"/>
      <family val="2"/>
      <charset val="238"/>
    </font>
    <font>
      <sz val="12"/>
      <name val="Arial"/>
      <family val="2"/>
      <charset val="238"/>
    </font>
    <font>
      <i/>
      <sz val="10"/>
      <name val="Arial"/>
      <family val="2"/>
      <charset val="238"/>
    </font>
    <font>
      <sz val="8"/>
      <color indexed="8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b/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8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i/>
      <sz val="12"/>
      <color rgb="FFFF0000"/>
      <name val="Arial"/>
      <family val="2"/>
      <charset val="238"/>
    </font>
    <font>
      <sz val="9"/>
      <color rgb="FF000000"/>
      <name val="Arial"/>
      <family val="2"/>
      <charset val="238"/>
    </font>
    <font>
      <b/>
      <sz val="9"/>
      <name val="Arial"/>
      <family val="2"/>
      <charset val="238"/>
    </font>
    <font>
      <b/>
      <sz val="11"/>
      <name val="Arial"/>
      <family val="2"/>
      <charset val="238"/>
    </font>
    <font>
      <sz val="7"/>
      <name val="Arial"/>
      <family val="2"/>
      <charset val="238"/>
    </font>
    <font>
      <sz val="11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4">
    <xf numFmtId="0" fontId="0" fillId="0" borderId="0" applyNumberFormat="0" applyFill="0" applyBorder="0" applyAlignment="0" applyProtection="0">
      <alignment vertical="top"/>
    </xf>
    <xf numFmtId="0" fontId="3" fillId="0" borderId="0"/>
    <xf numFmtId="0" fontId="2" fillId="0" borderId="0"/>
    <xf numFmtId="0" fontId="4" fillId="0" borderId="0"/>
    <xf numFmtId="0" fontId="4" fillId="0" borderId="0"/>
    <xf numFmtId="0" fontId="2" fillId="0" borderId="0"/>
    <xf numFmtId="0" fontId="13" fillId="0" borderId="0"/>
    <xf numFmtId="0" fontId="13" fillId="0" borderId="0"/>
    <xf numFmtId="0" fontId="1" fillId="0" borderId="0" applyNumberFormat="0" applyFill="0" applyBorder="0" applyAlignment="0" applyProtection="0">
      <alignment vertical="top"/>
    </xf>
    <xf numFmtId="0" fontId="13" fillId="0" borderId="0"/>
    <xf numFmtId="0" fontId="13" fillId="0" borderId="0"/>
    <xf numFmtId="0" fontId="13" fillId="0" borderId="0"/>
    <xf numFmtId="0" fontId="12" fillId="0" borderId="0" applyNumberFormat="0" applyFill="0" applyBorder="0" applyAlignment="0" applyProtection="0">
      <alignment vertical="top"/>
    </xf>
    <xf numFmtId="44" fontId="2" fillId="0" borderId="0" applyFont="0" applyFill="0" applyBorder="0" applyAlignment="0" applyProtection="0"/>
    <xf numFmtId="44" fontId="4" fillId="0" borderId="0" applyFont="0" applyFill="0" applyBorder="0" applyAlignment="0" applyProtection="0"/>
    <xf numFmtId="165" fontId="3" fillId="0" borderId="0"/>
    <xf numFmtId="164" fontId="3" fillId="0" borderId="0"/>
    <xf numFmtId="166" fontId="3" fillId="0" borderId="0"/>
    <xf numFmtId="44" fontId="4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top"/>
    </xf>
    <xf numFmtId="0" fontId="1" fillId="0" borderId="0" applyNumberFormat="0" applyFill="0" applyBorder="0" applyAlignment="0" applyProtection="0">
      <alignment vertical="top"/>
    </xf>
    <xf numFmtId="0" fontId="18" fillId="0" borderId="0" applyNumberFormat="0" applyFill="0" applyBorder="0" applyAlignment="0" applyProtection="0">
      <alignment vertical="top"/>
    </xf>
    <xf numFmtId="0" fontId="1" fillId="0" borderId="0" applyNumberFormat="0" applyFill="0" applyBorder="0" applyAlignment="0" applyProtection="0">
      <alignment vertical="top"/>
    </xf>
    <xf numFmtId="0" fontId="19" fillId="0" borderId="0" applyNumberFormat="0" applyFill="0" applyBorder="0" applyAlignment="0" applyProtection="0">
      <alignment vertical="top"/>
    </xf>
  </cellStyleXfs>
  <cellXfs count="110">
    <xf numFmtId="0" fontId="0" fillId="0" borderId="0" xfId="0" applyAlignment="1"/>
    <xf numFmtId="0" fontId="8" fillId="0" borderId="0" xfId="4" applyFont="1"/>
    <xf numFmtId="49" fontId="15" fillId="0" borderId="0" xfId="11" applyNumberFormat="1" applyFont="1" applyAlignment="1">
      <alignment horizontal="center" vertical="center"/>
    </xf>
    <xf numFmtId="0" fontId="15" fillId="0" borderId="0" xfId="11" applyFont="1" applyAlignment="1">
      <alignment horizontal="center" vertical="center"/>
    </xf>
    <xf numFmtId="0" fontId="15" fillId="0" borderId="0" xfId="11" applyFont="1" applyAlignment="1">
      <alignment vertical="center" wrapText="1"/>
    </xf>
    <xf numFmtId="3" fontId="15" fillId="0" borderId="0" xfId="11" applyNumberFormat="1" applyFont="1" applyAlignment="1">
      <alignment vertical="center"/>
    </xf>
    <xf numFmtId="0" fontId="15" fillId="0" borderId="0" xfId="11" applyFont="1"/>
    <xf numFmtId="49" fontId="14" fillId="2" borderId="1" xfId="11" applyNumberFormat="1" applyFont="1" applyFill="1" applyBorder="1" applyAlignment="1">
      <alignment horizontal="center" vertical="center"/>
    </xf>
    <xf numFmtId="0" fontId="14" fillId="2" borderId="1" xfId="11" applyFont="1" applyFill="1" applyBorder="1" applyAlignment="1">
      <alignment horizontal="center" vertical="center"/>
    </xf>
    <xf numFmtId="0" fontId="14" fillId="2" borderId="1" xfId="11" applyFont="1" applyFill="1" applyBorder="1" applyAlignment="1">
      <alignment horizontal="center" vertical="center" wrapText="1"/>
    </xf>
    <xf numFmtId="3" fontId="14" fillId="2" borderId="1" xfId="11" applyNumberFormat="1" applyFont="1" applyFill="1" applyBorder="1" applyAlignment="1">
      <alignment horizontal="center" vertical="center"/>
    </xf>
    <xf numFmtId="49" fontId="14" fillId="3" borderId="1" xfId="11" applyNumberFormat="1" applyFont="1" applyFill="1" applyBorder="1" applyAlignment="1">
      <alignment horizontal="center" vertical="center"/>
    </xf>
    <xf numFmtId="0" fontId="14" fillId="3" borderId="1" xfId="11" applyFont="1" applyFill="1" applyBorder="1" applyAlignment="1">
      <alignment horizontal="center" vertical="center"/>
    </xf>
    <xf numFmtId="0" fontId="14" fillId="3" borderId="1" xfId="11" applyFont="1" applyFill="1" applyBorder="1" applyAlignment="1">
      <alignment vertical="center" wrapText="1"/>
    </xf>
    <xf numFmtId="3" fontId="14" fillId="3" borderId="1" xfId="11" applyNumberFormat="1" applyFont="1" applyFill="1" applyBorder="1" applyAlignment="1">
      <alignment vertical="center"/>
    </xf>
    <xf numFmtId="0" fontId="15" fillId="0" borderId="0" xfId="11" applyFont="1" applyAlignment="1">
      <alignment vertical="center"/>
    </xf>
    <xf numFmtId="49" fontId="15" fillId="4" borderId="1" xfId="11" applyNumberFormat="1" applyFont="1" applyFill="1" applyBorder="1" applyAlignment="1">
      <alignment horizontal="center" vertical="center"/>
    </xf>
    <xf numFmtId="0" fontId="15" fillId="4" borderId="1" xfId="11" applyFont="1" applyFill="1" applyBorder="1" applyAlignment="1">
      <alignment horizontal="center" vertical="center"/>
    </xf>
    <xf numFmtId="0" fontId="15" fillId="4" borderId="1" xfId="11" applyFont="1" applyFill="1" applyBorder="1" applyAlignment="1">
      <alignment vertical="center" wrapText="1"/>
    </xf>
    <xf numFmtId="3" fontId="15" fillId="4" borderId="1" xfId="11" applyNumberFormat="1" applyFont="1" applyFill="1" applyBorder="1" applyAlignment="1">
      <alignment vertical="center"/>
    </xf>
    <xf numFmtId="49" fontId="15" fillId="0" borderId="1" xfId="11" applyNumberFormat="1" applyFont="1" applyBorder="1" applyAlignment="1">
      <alignment horizontal="center" vertical="center"/>
    </xf>
    <xf numFmtId="0" fontId="15" fillId="0" borderId="1" xfId="11" applyFont="1" applyBorder="1" applyAlignment="1">
      <alignment horizontal="center" vertical="center"/>
    </xf>
    <xf numFmtId="0" fontId="15" fillId="0" borderId="1" xfId="11" applyFont="1" applyBorder="1" applyAlignment="1">
      <alignment vertical="center" wrapText="1"/>
    </xf>
    <xf numFmtId="3" fontId="15" fillId="0" borderId="1" xfId="11" applyNumberFormat="1" applyFont="1" applyBorder="1" applyAlignment="1">
      <alignment vertical="center"/>
    </xf>
    <xf numFmtId="3" fontId="4" fillId="0" borderId="1" xfId="5" applyNumberFormat="1" applyFont="1" applyBorder="1" applyAlignment="1"/>
    <xf numFmtId="0" fontId="4" fillId="0" borderId="0" xfId="5" applyFont="1" applyAlignment="1">
      <alignment vertical="center"/>
    </xf>
    <xf numFmtId="0" fontId="4" fillId="0" borderId="0" xfId="5" applyFont="1" applyAlignment="1">
      <alignment horizontal="right" vertical="top"/>
    </xf>
    <xf numFmtId="0" fontId="4" fillId="0" borderId="1" xfId="5" applyFont="1" applyBorder="1" applyAlignment="1">
      <alignment horizontal="center" vertical="center"/>
    </xf>
    <xf numFmtId="3" fontId="5" fillId="0" borderId="1" xfId="5" applyNumberFormat="1" applyFont="1" applyBorder="1" applyAlignment="1">
      <alignment horizontal="right"/>
    </xf>
    <xf numFmtId="3" fontId="5" fillId="0" borderId="1" xfId="5" applyNumberFormat="1" applyFont="1" applyBorder="1" applyAlignment="1"/>
    <xf numFmtId="0" fontId="4" fillId="0" borderId="1" xfId="5" applyFont="1" applyBorder="1" applyAlignment="1">
      <alignment vertical="center"/>
    </xf>
    <xf numFmtId="0" fontId="4" fillId="0" borderId="4" xfId="5" applyFont="1" applyBorder="1" applyAlignment="1">
      <alignment vertical="center"/>
    </xf>
    <xf numFmtId="0" fontId="4" fillId="0" borderId="5" xfId="5" applyFont="1" applyBorder="1" applyAlignment="1">
      <alignment horizontal="center" vertical="center"/>
    </xf>
    <xf numFmtId="3" fontId="4" fillId="0" borderId="5" xfId="5" applyNumberFormat="1" applyFont="1" applyBorder="1" applyAlignment="1"/>
    <xf numFmtId="0" fontId="4" fillId="0" borderId="5" xfId="5" applyFont="1" applyBorder="1" applyAlignment="1">
      <alignment vertical="center" wrapText="1"/>
    </xf>
    <xf numFmtId="0" fontId="4" fillId="0" borderId="1" xfId="5" applyFont="1" applyBorder="1" applyAlignment="1">
      <alignment vertical="center" wrapText="1"/>
    </xf>
    <xf numFmtId="3" fontId="4" fillId="0" borderId="3" xfId="5" applyNumberFormat="1" applyFont="1" applyBorder="1" applyAlignment="1"/>
    <xf numFmtId="0" fontId="4" fillId="0" borderId="3" xfId="5" applyFont="1" applyBorder="1" applyAlignment="1">
      <alignment vertical="center"/>
    </xf>
    <xf numFmtId="0" fontId="4" fillId="0" borderId="5" xfId="5" applyFont="1" applyBorder="1" applyAlignment="1">
      <alignment vertical="center"/>
    </xf>
    <xf numFmtId="0" fontId="4" fillId="0" borderId="3" xfId="5" applyFont="1" applyBorder="1" applyAlignment="1">
      <alignment horizontal="center" vertical="center"/>
    </xf>
    <xf numFmtId="0" fontId="4" fillId="0" borderId="7" xfId="5" applyFont="1" applyBorder="1" applyAlignment="1">
      <alignment horizontal="center" vertical="center"/>
    </xf>
    <xf numFmtId="0" fontId="10" fillId="0" borderId="0" xfId="5" applyFont="1" applyAlignment="1">
      <alignment vertical="center"/>
    </xf>
    <xf numFmtId="0" fontId="7" fillId="0" borderId="1" xfId="5" applyFont="1" applyFill="1" applyBorder="1" applyAlignment="1">
      <alignment horizontal="center" vertical="center"/>
    </xf>
    <xf numFmtId="0" fontId="7" fillId="0" borderId="1" xfId="5" applyFont="1" applyFill="1" applyBorder="1" applyAlignment="1">
      <alignment horizontal="center" vertical="center" wrapText="1"/>
    </xf>
    <xf numFmtId="0" fontId="7" fillId="0" borderId="0" xfId="5" applyFont="1" applyAlignment="1">
      <alignment vertical="center"/>
    </xf>
    <xf numFmtId="0" fontId="11" fillId="0" borderId="1" xfId="5" applyFont="1" applyBorder="1" applyAlignment="1">
      <alignment horizontal="center" vertical="center"/>
    </xf>
    <xf numFmtId="0" fontId="11" fillId="0" borderId="1" xfId="5" applyFont="1" applyBorder="1" applyAlignment="1">
      <alignment horizontal="left" vertical="center"/>
    </xf>
    <xf numFmtId="0" fontId="11" fillId="0" borderId="0" xfId="5" applyFont="1" applyAlignment="1">
      <alignment vertical="center"/>
    </xf>
    <xf numFmtId="0" fontId="5" fillId="0" borderId="1" xfId="5" applyFont="1" applyBorder="1" applyAlignment="1">
      <alignment horizontal="center" vertical="center"/>
    </xf>
    <xf numFmtId="0" fontId="5" fillId="0" borderId="1" xfId="5" applyFont="1" applyBorder="1" applyAlignment="1">
      <alignment horizontal="left" vertical="center"/>
    </xf>
    <xf numFmtId="0" fontId="5" fillId="0" borderId="0" xfId="5" applyFont="1" applyAlignment="1">
      <alignment vertical="center"/>
    </xf>
    <xf numFmtId="0" fontId="5" fillId="0" borderId="1" xfId="5" applyFont="1" applyBorder="1" applyAlignment="1">
      <alignment vertical="center"/>
    </xf>
    <xf numFmtId="3" fontId="11" fillId="0" borderId="1" xfId="5" applyNumberFormat="1" applyFont="1" applyBorder="1" applyAlignment="1">
      <alignment horizontal="right"/>
    </xf>
    <xf numFmtId="3" fontId="11" fillId="0" borderId="1" xfId="5" applyNumberFormat="1" applyFont="1" applyBorder="1" applyAlignment="1"/>
    <xf numFmtId="0" fontId="4" fillId="0" borderId="0" xfId="5" applyFont="1" applyBorder="1" applyAlignment="1">
      <alignment horizontal="center" vertical="center"/>
    </xf>
    <xf numFmtId="0" fontId="4" fillId="0" borderId="0" xfId="5" applyFont="1" applyBorder="1" applyAlignment="1">
      <alignment vertical="center"/>
    </xf>
    <xf numFmtId="3" fontId="4" fillId="0" borderId="0" xfId="5" applyNumberFormat="1" applyFont="1" applyBorder="1" applyAlignment="1"/>
    <xf numFmtId="0" fontId="9" fillId="0" borderId="0" xfId="5" applyFont="1" applyAlignment="1">
      <alignment vertical="center"/>
    </xf>
    <xf numFmtId="0" fontId="4" fillId="6" borderId="1" xfId="5" applyFont="1" applyFill="1" applyBorder="1" applyAlignment="1">
      <alignment vertical="center"/>
    </xf>
    <xf numFmtId="3" fontId="5" fillId="6" borderId="1" xfId="5" applyNumberFormat="1" applyFont="1" applyFill="1" applyBorder="1" applyAlignment="1"/>
    <xf numFmtId="0" fontId="4" fillId="6" borderId="1" xfId="5" applyFont="1" applyFill="1" applyBorder="1" applyAlignment="1">
      <alignment horizontal="center" vertical="center"/>
    </xf>
    <xf numFmtId="0" fontId="5" fillId="6" borderId="1" xfId="5" applyFont="1" applyFill="1" applyBorder="1" applyAlignment="1">
      <alignment horizontal="center" vertical="center"/>
    </xf>
    <xf numFmtId="0" fontId="5" fillId="6" borderId="4" xfId="5" applyFont="1" applyFill="1" applyBorder="1" applyAlignment="1">
      <alignment horizontal="center" vertical="center" wrapText="1"/>
    </xf>
    <xf numFmtId="0" fontId="20" fillId="0" borderId="0" xfId="5" applyFont="1" applyAlignment="1">
      <alignment vertical="center"/>
    </xf>
    <xf numFmtId="3" fontId="11" fillId="0" borderId="1" xfId="5" applyNumberFormat="1" applyFont="1" applyFill="1" applyBorder="1" applyAlignment="1"/>
    <xf numFmtId="3" fontId="11" fillId="0" borderId="1" xfId="5" applyNumberFormat="1" applyFont="1" applyFill="1" applyBorder="1" applyAlignment="1">
      <alignment horizontal="right"/>
    </xf>
    <xf numFmtId="49" fontId="15" fillId="0" borderId="1" xfId="11" applyNumberFormat="1" applyFont="1" applyBorder="1" applyAlignment="1">
      <alignment vertical="center"/>
    </xf>
    <xf numFmtId="0" fontId="21" fillId="0" borderId="0" xfId="0" applyFont="1" applyAlignment="1">
      <alignment horizontal="left" vertical="center" wrapText="1"/>
    </xf>
    <xf numFmtId="0" fontId="11" fillId="0" borderId="0" xfId="4" applyFont="1"/>
    <xf numFmtId="0" fontId="8" fillId="0" borderId="0" xfId="4" applyFont="1" applyAlignment="1">
      <alignment horizontal="center" vertical="center"/>
    </xf>
    <xf numFmtId="0" fontId="8" fillId="0" borderId="0" xfId="4" applyFont="1" applyAlignment="1"/>
    <xf numFmtId="0" fontId="6" fillId="0" borderId="0" xfId="4" applyFont="1" applyAlignment="1">
      <alignment vertical="center" wrapText="1"/>
    </xf>
    <xf numFmtId="0" fontId="10" fillId="0" borderId="0" xfId="4" applyFont="1"/>
    <xf numFmtId="0" fontId="24" fillId="0" borderId="0" xfId="4" applyFont="1"/>
    <xf numFmtId="0" fontId="8" fillId="0" borderId="9" xfId="4" applyFont="1" applyBorder="1" applyAlignment="1">
      <alignment horizontal="center" vertical="center"/>
    </xf>
    <xf numFmtId="0" fontId="8" fillId="0" borderId="9" xfId="4" applyFont="1" applyBorder="1" applyAlignment="1">
      <alignment horizontal="center" vertical="center" wrapText="1"/>
    </xf>
    <xf numFmtId="3" fontId="8" fillId="0" borderId="9" xfId="4" applyNumberFormat="1" applyFont="1" applyBorder="1" applyAlignment="1">
      <alignment horizontal="right" vertical="center"/>
    </xf>
    <xf numFmtId="0" fontId="8" fillId="0" borderId="0" xfId="4" applyFont="1" applyAlignment="1">
      <alignment vertical="center"/>
    </xf>
    <xf numFmtId="0" fontId="8" fillId="0" borderId="0" xfId="4" applyFont="1" applyAlignment="1">
      <alignment vertical="center" wrapText="1"/>
    </xf>
    <xf numFmtId="0" fontId="8" fillId="0" borderId="9" xfId="4" applyFont="1" applyBorder="1" applyAlignment="1">
      <alignment vertical="center" wrapText="1"/>
    </xf>
    <xf numFmtId="3" fontId="8" fillId="0" borderId="9" xfId="4" applyNumberFormat="1" applyFont="1" applyBorder="1" applyAlignment="1">
      <alignment horizontal="right" vertical="center" wrapText="1"/>
    </xf>
    <xf numFmtId="3" fontId="22" fillId="5" borderId="9" xfId="4" applyNumberFormat="1" applyFont="1" applyFill="1" applyBorder="1" applyAlignment="1">
      <alignment vertical="center"/>
    </xf>
    <xf numFmtId="0" fontId="22" fillId="0" borderId="0" xfId="4" applyFont="1" applyAlignment="1">
      <alignment vertical="center"/>
    </xf>
    <xf numFmtId="3" fontId="22" fillId="0" borderId="0" xfId="4" applyNumberFormat="1" applyFont="1" applyAlignment="1">
      <alignment vertical="center"/>
    </xf>
    <xf numFmtId="0" fontId="22" fillId="0" borderId="9" xfId="4" applyFont="1" applyBorder="1" applyAlignment="1">
      <alignment horizontal="center" vertical="center"/>
    </xf>
    <xf numFmtId="3" fontId="8" fillId="0" borderId="0" xfId="4" applyNumberFormat="1" applyFont="1" applyAlignment="1">
      <alignment vertical="center"/>
    </xf>
    <xf numFmtId="3" fontId="22" fillId="5" borderId="9" xfId="4" applyNumberFormat="1" applyFont="1" applyFill="1" applyBorder="1"/>
    <xf numFmtId="3" fontId="6" fillId="8" borderId="9" xfId="4" applyNumberFormat="1" applyFont="1" applyFill="1" applyBorder="1" applyAlignment="1">
      <alignment horizontal="right"/>
    </xf>
    <xf numFmtId="0" fontId="25" fillId="0" borderId="0" xfId="4" applyFont="1"/>
    <xf numFmtId="3" fontId="8" fillId="0" borderId="9" xfId="4" applyNumberFormat="1" applyFont="1" applyBorder="1" applyAlignment="1">
      <alignment vertical="center" wrapText="1"/>
    </xf>
    <xf numFmtId="0" fontId="22" fillId="5" borderId="9" xfId="4" applyFont="1" applyFill="1" applyBorder="1" applyAlignment="1">
      <alignment horizontal="center" vertical="center"/>
    </xf>
    <xf numFmtId="0" fontId="8" fillId="0" borderId="9" xfId="4" applyFont="1" applyBorder="1" applyAlignment="1">
      <alignment horizontal="left" vertical="center" wrapText="1"/>
    </xf>
    <xf numFmtId="0" fontId="15" fillId="0" borderId="9" xfId="10" applyFont="1" applyBorder="1" applyAlignment="1">
      <alignment vertical="center" wrapText="1"/>
    </xf>
    <xf numFmtId="0" fontId="24" fillId="7" borderId="9" xfId="4" applyFont="1" applyFill="1" applyBorder="1" applyAlignment="1">
      <alignment horizontal="center" vertical="center"/>
    </xf>
    <xf numFmtId="0" fontId="8" fillId="0" borderId="9" xfId="4" applyFont="1" applyBorder="1" applyAlignment="1">
      <alignment vertical="center"/>
    </xf>
    <xf numFmtId="3" fontId="8" fillId="0" borderId="9" xfId="4" applyNumberFormat="1" applyFont="1" applyBorder="1" applyAlignment="1">
      <alignment vertical="center"/>
    </xf>
    <xf numFmtId="49" fontId="8" fillId="0" borderId="9" xfId="4" applyNumberFormat="1" applyFont="1" applyBorder="1" applyAlignment="1">
      <alignment horizontal="center" vertical="center"/>
    </xf>
    <xf numFmtId="1" fontId="8" fillId="0" borderId="9" xfId="4" applyNumberFormat="1" applyFont="1" applyBorder="1" applyAlignment="1">
      <alignment vertical="center" wrapText="1"/>
    </xf>
    <xf numFmtId="0" fontId="5" fillId="6" borderId="6" xfId="5" applyFont="1" applyFill="1" applyBorder="1" applyAlignment="1">
      <alignment horizontal="center" vertical="center"/>
    </xf>
    <xf numFmtId="0" fontId="5" fillId="6" borderId="2" xfId="5" applyFont="1" applyFill="1" applyBorder="1" applyAlignment="1">
      <alignment horizontal="center" vertical="center"/>
    </xf>
    <xf numFmtId="0" fontId="6" fillId="0" borderId="0" xfId="5" applyFont="1" applyAlignment="1">
      <alignment horizontal="center" vertical="center"/>
    </xf>
    <xf numFmtId="49" fontId="16" fillId="0" borderId="0" xfId="11" applyNumberFormat="1" applyFont="1" applyAlignment="1">
      <alignment horizontal="center" vertical="center" wrapText="1"/>
    </xf>
    <xf numFmtId="0" fontId="14" fillId="3" borderId="6" xfId="11" applyFont="1" applyFill="1" applyBorder="1" applyAlignment="1">
      <alignment horizontal="center" vertical="center" wrapText="1"/>
    </xf>
    <xf numFmtId="0" fontId="14" fillId="3" borderId="8" xfId="11" applyFont="1" applyFill="1" applyBorder="1" applyAlignment="1">
      <alignment horizontal="center" vertical="center" wrapText="1"/>
    </xf>
    <xf numFmtId="0" fontId="14" fillId="3" borderId="2" xfId="11" applyFont="1" applyFill="1" applyBorder="1" applyAlignment="1">
      <alignment horizontal="center" vertical="center" wrapText="1"/>
    </xf>
    <xf numFmtId="0" fontId="23" fillId="0" borderId="0" xfId="4" applyFont="1" applyAlignment="1">
      <alignment horizontal="center" vertical="center" wrapText="1"/>
    </xf>
    <xf numFmtId="0" fontId="22" fillId="5" borderId="9" xfId="4" applyFont="1" applyFill="1" applyBorder="1" applyAlignment="1">
      <alignment horizontal="center" vertical="center"/>
    </xf>
    <xf numFmtId="0" fontId="22" fillId="0" borderId="9" xfId="4" applyFont="1" applyBorder="1" applyAlignment="1">
      <alignment horizontal="center" vertical="center" wrapText="1"/>
    </xf>
    <xf numFmtId="44" fontId="22" fillId="5" borderId="9" xfId="18" applyFont="1" applyFill="1" applyBorder="1" applyAlignment="1">
      <alignment horizontal="center"/>
    </xf>
    <xf numFmtId="44" fontId="6" fillId="8" borderId="9" xfId="18" applyFont="1" applyFill="1" applyBorder="1" applyAlignment="1">
      <alignment horizontal="center"/>
    </xf>
  </cellXfs>
  <cellStyles count="24">
    <cellStyle name="Excel Built-in Normal" xfId="1"/>
    <cellStyle name="Normalny" xfId="0" builtinId="0"/>
    <cellStyle name="Normalny 10" xfId="23"/>
    <cellStyle name="Normalny 2" xfId="2"/>
    <cellStyle name="Normalny 2 2" xfId="3"/>
    <cellStyle name="Normalny 2 2 2" xfId="4"/>
    <cellStyle name="Normalny 2 3" xfId="5"/>
    <cellStyle name="Normalny 3" xfId="6"/>
    <cellStyle name="Normalny 4" xfId="7"/>
    <cellStyle name="Normalny 5" xfId="8"/>
    <cellStyle name="Normalny 6" xfId="9"/>
    <cellStyle name="Normalny 6 2" xfId="10"/>
    <cellStyle name="Normalny 6 3" xfId="11"/>
    <cellStyle name="Normalny 7" xfId="12"/>
    <cellStyle name="Normalny 7 2" xfId="20"/>
    <cellStyle name="Normalny 8" xfId="19"/>
    <cellStyle name="Normalny 8 2" xfId="22"/>
    <cellStyle name="Normalny 9" xfId="21"/>
    <cellStyle name="Walutowy 2" xfId="13"/>
    <cellStyle name="Walutowy 3" xfId="14"/>
    <cellStyle name="Walutowy 3 2" xfId="15"/>
    <cellStyle name="Walutowy 3 2 2" xfId="16"/>
    <cellStyle name="Walutowy 3 2 2 2" xfId="17"/>
    <cellStyle name="Walutowy 3 3" xfId="18"/>
  </cellStyles>
  <dxfs count="0"/>
  <tableStyles count="0" defaultTableStyle="TableStyleMedium9" defaultPivotStyle="PivotStyleLight16"/>
  <colors>
    <mruColors>
      <color rgb="FFFF0066"/>
      <color rgb="FFFF5757"/>
      <color rgb="FFFF9981"/>
      <color rgb="FFFF6699"/>
      <color rgb="FFD0E0F4"/>
      <color rgb="FFB2CCEC"/>
      <color rgb="FFA5C4E9"/>
      <color rgb="FFC9DBA5"/>
      <color rgb="FFD9B3FF"/>
      <color rgb="FFD3A7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/>
  <dimension ref="A3:E51"/>
  <sheetViews>
    <sheetView showGridLines="0" workbookViewId="0">
      <selection activeCell="I26" sqref="I26"/>
    </sheetView>
  </sheetViews>
  <sheetFormatPr defaultRowHeight="12.75"/>
  <cols>
    <col min="1" max="1" width="6.33203125" style="25" customWidth="1"/>
    <col min="2" max="2" width="61.33203125" style="25" customWidth="1"/>
    <col min="3" max="3" width="15.33203125" style="25" customWidth="1"/>
    <col min="4" max="4" width="20.33203125" style="25" customWidth="1"/>
    <col min="5" max="16384" width="9.33203125" style="25"/>
  </cols>
  <sheetData>
    <row r="3" spans="1:5" s="41" customFormat="1" ht="15" customHeight="1">
      <c r="A3" s="100" t="s">
        <v>122</v>
      </c>
      <c r="B3" s="100"/>
      <c r="C3" s="100"/>
      <c r="D3" s="100"/>
    </row>
    <row r="4" spans="1:5">
      <c r="D4" s="26"/>
    </row>
    <row r="5" spans="1:5" ht="29.25" customHeight="1">
      <c r="A5" s="61" t="s">
        <v>53</v>
      </c>
      <c r="B5" s="61" t="s">
        <v>54</v>
      </c>
      <c r="C5" s="62" t="s">
        <v>115</v>
      </c>
      <c r="D5" s="62" t="s">
        <v>109</v>
      </c>
    </row>
    <row r="6" spans="1:5" s="44" customFormat="1" ht="12.75" customHeight="1">
      <c r="A6" s="42">
        <v>1</v>
      </c>
      <c r="B6" s="42">
        <v>2</v>
      </c>
      <c r="C6" s="42">
        <v>3</v>
      </c>
      <c r="D6" s="43">
        <v>4</v>
      </c>
    </row>
    <row r="7" spans="1:5" s="50" customFormat="1" ht="19.5" customHeight="1">
      <c r="A7" s="48" t="s">
        <v>55</v>
      </c>
      <c r="B7" s="49" t="s">
        <v>103</v>
      </c>
      <c r="C7" s="48"/>
      <c r="D7" s="28">
        <f>SUM(D8:D9)</f>
        <v>113452759</v>
      </c>
    </row>
    <row r="8" spans="1:5" s="47" customFormat="1" ht="19.5" customHeight="1">
      <c r="A8" s="45"/>
      <c r="B8" s="46" t="s">
        <v>100</v>
      </c>
      <c r="C8" s="45"/>
      <c r="D8" s="65">
        <v>110782821</v>
      </c>
    </row>
    <row r="9" spans="1:5" s="47" customFormat="1" ht="19.5" customHeight="1">
      <c r="A9" s="45"/>
      <c r="B9" s="46" t="s">
        <v>101</v>
      </c>
      <c r="C9" s="45"/>
      <c r="D9" s="52">
        <v>2669938</v>
      </c>
    </row>
    <row r="10" spans="1:5" s="50" customFormat="1" ht="19.5" customHeight="1">
      <c r="A10" s="48" t="s">
        <v>57</v>
      </c>
      <c r="B10" s="49" t="s">
        <v>104</v>
      </c>
      <c r="C10" s="48"/>
      <c r="D10" s="29">
        <f>SUM(D11,D13)</f>
        <v>114234298</v>
      </c>
    </row>
    <row r="11" spans="1:5" s="47" customFormat="1" ht="19.5" customHeight="1">
      <c r="A11" s="45"/>
      <c r="B11" s="46" t="s">
        <v>111</v>
      </c>
      <c r="C11" s="45"/>
      <c r="D11" s="64">
        <v>107223335</v>
      </c>
      <c r="E11" s="63"/>
    </row>
    <row r="12" spans="1:5" s="47" customFormat="1" ht="19.5" customHeight="1">
      <c r="A12" s="45"/>
      <c r="B12" s="46" t="s">
        <v>112</v>
      </c>
      <c r="C12" s="45"/>
      <c r="D12" s="53">
        <v>2233505</v>
      </c>
    </row>
    <row r="13" spans="1:5" s="47" customFormat="1" ht="19.5" customHeight="1">
      <c r="A13" s="45"/>
      <c r="B13" s="46" t="s">
        <v>102</v>
      </c>
      <c r="C13" s="45"/>
      <c r="D13" s="53">
        <v>7010963</v>
      </c>
    </row>
    <row r="14" spans="1:5" s="50" customFormat="1" ht="19.5" customHeight="1">
      <c r="A14" s="48" t="s">
        <v>59</v>
      </c>
      <c r="B14" s="49" t="s">
        <v>114</v>
      </c>
      <c r="C14" s="51"/>
      <c r="D14" s="29">
        <f>SUM(D7-D10)</f>
        <v>-781539</v>
      </c>
    </row>
    <row r="15" spans="1:5" ht="19.5" customHeight="1">
      <c r="A15" s="98" t="s">
        <v>60</v>
      </c>
      <c r="B15" s="99"/>
      <c r="C15" s="58"/>
      <c r="D15" s="59">
        <f>SUM(D16:D23)</f>
        <v>8038720</v>
      </c>
    </row>
    <row r="16" spans="1:5" ht="19.5" customHeight="1">
      <c r="A16" s="27" t="s">
        <v>55</v>
      </c>
      <c r="B16" s="31" t="s">
        <v>61</v>
      </c>
      <c r="C16" s="27" t="s">
        <v>62</v>
      </c>
      <c r="D16" s="24">
        <v>4960000</v>
      </c>
    </row>
    <row r="17" spans="1:4" ht="19.5" customHeight="1">
      <c r="A17" s="32" t="s">
        <v>57</v>
      </c>
      <c r="B17" s="30" t="s">
        <v>63</v>
      </c>
      <c r="C17" s="27" t="s">
        <v>62</v>
      </c>
      <c r="D17" s="33">
        <v>0</v>
      </c>
    </row>
    <row r="18" spans="1:4" ht="30" customHeight="1">
      <c r="A18" s="27" t="s">
        <v>59</v>
      </c>
      <c r="B18" s="34" t="s">
        <v>64</v>
      </c>
      <c r="C18" s="27" t="s">
        <v>65</v>
      </c>
      <c r="D18" s="24">
        <v>0</v>
      </c>
    </row>
    <row r="19" spans="1:4" ht="30.75" customHeight="1">
      <c r="A19" s="32" t="s">
        <v>66</v>
      </c>
      <c r="B19" s="35" t="s">
        <v>105</v>
      </c>
      <c r="C19" s="27" t="s">
        <v>67</v>
      </c>
      <c r="D19" s="24">
        <v>0</v>
      </c>
    </row>
    <row r="20" spans="1:4" ht="19.5" customHeight="1">
      <c r="A20" s="27" t="s">
        <v>68</v>
      </c>
      <c r="B20" s="30" t="s">
        <v>106</v>
      </c>
      <c r="C20" s="27" t="s">
        <v>69</v>
      </c>
      <c r="D20" s="24">
        <v>0</v>
      </c>
    </row>
    <row r="21" spans="1:4" ht="19.5" customHeight="1">
      <c r="A21" s="32" t="s">
        <v>70</v>
      </c>
      <c r="B21" s="30" t="s">
        <v>71</v>
      </c>
      <c r="C21" s="27" t="s">
        <v>72</v>
      </c>
      <c r="D21" s="36">
        <v>0</v>
      </c>
    </row>
    <row r="22" spans="1:4" ht="19.5" customHeight="1">
      <c r="A22" s="27" t="s">
        <v>73</v>
      </c>
      <c r="B22" s="35" t="s">
        <v>107</v>
      </c>
      <c r="C22" s="27" t="s">
        <v>74</v>
      </c>
      <c r="D22" s="24">
        <v>0</v>
      </c>
    </row>
    <row r="23" spans="1:4" ht="19.5" customHeight="1">
      <c r="A23" s="27" t="s">
        <v>75</v>
      </c>
      <c r="B23" s="37" t="s">
        <v>76</v>
      </c>
      <c r="C23" s="27" t="s">
        <v>77</v>
      </c>
      <c r="D23" s="24">
        <v>3078720</v>
      </c>
    </row>
    <row r="24" spans="1:4" ht="19.5" customHeight="1">
      <c r="A24" s="27" t="s">
        <v>93</v>
      </c>
      <c r="B24" s="37" t="s">
        <v>108</v>
      </c>
      <c r="C24" s="27" t="s">
        <v>99</v>
      </c>
      <c r="D24" s="24">
        <v>0</v>
      </c>
    </row>
    <row r="25" spans="1:4" ht="19.5" customHeight="1">
      <c r="A25" s="98" t="s">
        <v>78</v>
      </c>
      <c r="B25" s="99"/>
      <c r="C25" s="60"/>
      <c r="D25" s="59">
        <f>SUM(D26:D32)</f>
        <v>7257181</v>
      </c>
    </row>
    <row r="26" spans="1:4" ht="19.5" customHeight="1">
      <c r="A26" s="27" t="s">
        <v>55</v>
      </c>
      <c r="B26" s="30" t="s">
        <v>79</v>
      </c>
      <c r="C26" s="27" t="s">
        <v>80</v>
      </c>
      <c r="D26" s="24">
        <v>7210456</v>
      </c>
    </row>
    <row r="27" spans="1:4" ht="19.5" customHeight="1">
      <c r="A27" s="32" t="s">
        <v>57</v>
      </c>
      <c r="B27" s="38" t="s">
        <v>81</v>
      </c>
      <c r="C27" s="32" t="s">
        <v>80</v>
      </c>
      <c r="D27" s="33">
        <v>46725</v>
      </c>
    </row>
    <row r="28" spans="1:4" ht="45" customHeight="1">
      <c r="A28" s="27" t="s">
        <v>59</v>
      </c>
      <c r="B28" s="35" t="s">
        <v>82</v>
      </c>
      <c r="C28" s="27" t="s">
        <v>83</v>
      </c>
      <c r="D28" s="24">
        <v>0</v>
      </c>
    </row>
    <row r="29" spans="1:4" ht="19.5" customHeight="1">
      <c r="A29" s="32" t="s">
        <v>66</v>
      </c>
      <c r="B29" s="38" t="s">
        <v>84</v>
      </c>
      <c r="C29" s="32" t="s">
        <v>85</v>
      </c>
      <c r="D29" s="33">
        <v>0</v>
      </c>
    </row>
    <row r="30" spans="1:4" ht="19.5" customHeight="1">
      <c r="A30" s="27" t="s">
        <v>68</v>
      </c>
      <c r="B30" s="30" t="s">
        <v>86</v>
      </c>
      <c r="C30" s="27" t="s">
        <v>87</v>
      </c>
      <c r="D30" s="24">
        <v>0</v>
      </c>
    </row>
    <row r="31" spans="1:4" ht="19.5" customHeight="1">
      <c r="A31" s="39" t="s">
        <v>70</v>
      </c>
      <c r="B31" s="37" t="s">
        <v>88</v>
      </c>
      <c r="C31" s="39" t="s">
        <v>89</v>
      </c>
      <c r="D31" s="36">
        <v>0</v>
      </c>
    </row>
    <row r="32" spans="1:4" ht="19.5" customHeight="1">
      <c r="A32" s="39" t="s">
        <v>73</v>
      </c>
      <c r="B32" s="37" t="s">
        <v>90</v>
      </c>
      <c r="C32" s="40" t="s">
        <v>91</v>
      </c>
      <c r="D32" s="24">
        <v>0</v>
      </c>
    </row>
    <row r="33" spans="1:4" ht="15.75" customHeight="1">
      <c r="A33" s="54"/>
      <c r="B33" s="55"/>
      <c r="C33" s="54"/>
      <c r="D33" s="56"/>
    </row>
    <row r="34" spans="1:4" s="68" customFormat="1" ht="14.25" customHeight="1">
      <c r="A34" s="68" t="s">
        <v>125</v>
      </c>
    </row>
    <row r="35" spans="1:4" s="68" customFormat="1" ht="14.25" customHeight="1">
      <c r="A35" s="68" t="s">
        <v>126</v>
      </c>
    </row>
    <row r="36" spans="1:4" s="57" customFormat="1" ht="15.75" customHeight="1"/>
    <row r="37" spans="1:4" ht="15.75" customHeight="1"/>
    <row r="38" spans="1:4" ht="15.75" customHeight="1"/>
    <row r="39" spans="1:4" ht="15.75" customHeight="1"/>
    <row r="40" spans="1:4" ht="15.75" customHeight="1"/>
    <row r="41" spans="1:4" ht="15.75" customHeight="1"/>
    <row r="42" spans="1:4" ht="15.75" customHeight="1"/>
    <row r="43" spans="1:4" ht="15.75" customHeight="1"/>
    <row r="44" spans="1:4" ht="15.75" customHeight="1"/>
    <row r="45" spans="1:4" ht="15.75" customHeight="1"/>
    <row r="46" spans="1:4" ht="15.75" customHeight="1"/>
    <row r="47" spans="1:4" ht="15.75" customHeight="1"/>
    <row r="48" spans="1:4" ht="15.75" customHeight="1"/>
    <row r="49" ht="15.75" customHeight="1"/>
    <row r="50" ht="15.75" customHeight="1"/>
    <row r="51" ht="15.75" customHeight="1"/>
  </sheetData>
  <sheetProtection algorithmName="SHA-512" hashValue="yVAL55dkvL+pjYqo0BJKwxWm7/XClF8JWcReCFp/42YWwDwim6p9vL2rU+SXqXRyhpQlEMwbyzZ0sEWvy+G8fg==" saltValue="sZ6XY12zmTwV/Fri1ubF7Q==" spinCount="100000" sheet="1" objects="1" scenarios="1" formatColumns="0" formatRows="0"/>
  <mergeCells count="3">
    <mergeCell ref="A25:B25"/>
    <mergeCell ref="A3:D3"/>
    <mergeCell ref="A15:B15"/>
  </mergeCells>
  <printOptions horizontalCentered="1"/>
  <pageMargins left="0.35433070866141736" right="0.39370078740157483" top="1.37" bottom="0.59055118110236227" header="0.66" footer="0.51181102362204722"/>
  <pageSetup paperSize="9" orientation="portrait" horizontalDpi="300" verticalDpi="300" r:id="rId1"/>
  <headerFooter alignWithMargins="0">
    <oddHeader>&amp;R&amp;10Tabela Nr 3 
do uchwały Nr ...............
Rady Powiatu w Otwocku
z dnia ...................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/>
  <dimension ref="A1:F172"/>
  <sheetViews>
    <sheetView zoomScaleNormal="100" workbookViewId="0">
      <pane ySplit="4" topLeftCell="A5" activePane="bottomLeft" state="frozen"/>
      <selection activeCell="F21" sqref="F21"/>
      <selection pane="bottomLeft" activeCell="J164" sqref="J164"/>
    </sheetView>
  </sheetViews>
  <sheetFormatPr defaultRowHeight="12"/>
  <cols>
    <col min="1" max="1" width="6.6640625" style="2" customWidth="1"/>
    <col min="2" max="2" width="9.5" style="2" customWidth="1"/>
    <col min="3" max="3" width="10.1640625" style="3" customWidth="1"/>
    <col min="4" max="4" width="57.33203125" style="4" customWidth="1"/>
    <col min="5" max="6" width="17" style="5" customWidth="1"/>
    <col min="7" max="16384" width="9.33203125" style="6"/>
  </cols>
  <sheetData>
    <row r="1" spans="1:6" ht="12.75" customHeight="1"/>
    <row r="2" spans="1:6" ht="30.75" customHeight="1">
      <c r="A2" s="101" t="s">
        <v>123</v>
      </c>
      <c r="B2" s="101"/>
      <c r="C2" s="101"/>
      <c r="D2" s="101"/>
      <c r="E2" s="101"/>
      <c r="F2" s="101"/>
    </row>
    <row r="3" spans="1:6" ht="9.75" customHeight="1"/>
    <row r="4" spans="1:6" s="3" customFormat="1" ht="25.5" customHeight="1">
      <c r="A4" s="7" t="s">
        <v>0</v>
      </c>
      <c r="B4" s="7" t="s">
        <v>1</v>
      </c>
      <c r="C4" s="8" t="s">
        <v>94</v>
      </c>
      <c r="D4" s="9" t="s">
        <v>95</v>
      </c>
      <c r="E4" s="10" t="s">
        <v>56</v>
      </c>
      <c r="F4" s="10" t="s">
        <v>58</v>
      </c>
    </row>
    <row r="5" spans="1:6" s="15" customFormat="1" ht="17.25" customHeight="1">
      <c r="A5" s="11" t="s">
        <v>3</v>
      </c>
      <c r="B5" s="11"/>
      <c r="C5" s="12"/>
      <c r="D5" s="13" t="s">
        <v>4</v>
      </c>
      <c r="E5" s="14">
        <f>SUM(E6)</f>
        <v>10000</v>
      </c>
      <c r="F5" s="14">
        <f>SUM(F6)</f>
        <v>10000</v>
      </c>
    </row>
    <row r="6" spans="1:6" s="15" customFormat="1" ht="17.25" customHeight="1">
      <c r="A6" s="16"/>
      <c r="B6" s="16" t="s">
        <v>5</v>
      </c>
      <c r="C6" s="17"/>
      <c r="D6" s="18" t="s">
        <v>6</v>
      </c>
      <c r="E6" s="19">
        <f>SUM(E7)</f>
        <v>10000</v>
      </c>
      <c r="F6" s="19">
        <f>SUM(F8)</f>
        <v>10000</v>
      </c>
    </row>
    <row r="7" spans="1:6" s="15" customFormat="1" ht="42" customHeight="1">
      <c r="A7" s="20"/>
      <c r="B7" s="20"/>
      <c r="C7" s="21">
        <v>2110</v>
      </c>
      <c r="D7" s="22" t="s">
        <v>97</v>
      </c>
      <c r="E7" s="23">
        <v>10000</v>
      </c>
      <c r="F7" s="23"/>
    </row>
    <row r="8" spans="1:6" s="15" customFormat="1" ht="15.75" customHeight="1">
      <c r="A8" s="20"/>
      <c r="B8" s="20"/>
      <c r="C8" s="21">
        <v>4300</v>
      </c>
      <c r="D8" s="22" t="s">
        <v>7</v>
      </c>
      <c r="E8" s="23"/>
      <c r="F8" s="23">
        <v>10000</v>
      </c>
    </row>
    <row r="9" spans="1:6" s="15" customFormat="1" ht="17.25" customHeight="1">
      <c r="A9" s="11">
        <v>700</v>
      </c>
      <c r="B9" s="11"/>
      <c r="C9" s="12"/>
      <c r="D9" s="13" t="s">
        <v>22</v>
      </c>
      <c r="E9" s="14">
        <f>SUM(E10)</f>
        <v>412753</v>
      </c>
      <c r="F9" s="14">
        <f>SUM(F10)</f>
        <v>412753</v>
      </c>
    </row>
    <row r="10" spans="1:6" s="15" customFormat="1" ht="17.25" customHeight="1">
      <c r="A10" s="16"/>
      <c r="B10" s="16">
        <v>70005</v>
      </c>
      <c r="C10" s="17"/>
      <c r="D10" s="18" t="s">
        <v>23</v>
      </c>
      <c r="E10" s="19">
        <f>SUM(E11)</f>
        <v>412753</v>
      </c>
      <c r="F10" s="19">
        <f>SUM(F11:F27)</f>
        <v>412753</v>
      </c>
    </row>
    <row r="11" spans="1:6" s="15" customFormat="1" ht="42.75" customHeight="1">
      <c r="A11" s="20"/>
      <c r="B11" s="20"/>
      <c r="C11" s="21">
        <v>2110</v>
      </c>
      <c r="D11" s="22" t="s">
        <v>97</v>
      </c>
      <c r="E11" s="23">
        <v>412753</v>
      </c>
      <c r="F11" s="23"/>
    </row>
    <row r="12" spans="1:6" s="15" customFormat="1" ht="15.75" customHeight="1">
      <c r="A12" s="20"/>
      <c r="B12" s="20"/>
      <c r="C12" s="21">
        <v>4010</v>
      </c>
      <c r="D12" s="22" t="s">
        <v>8</v>
      </c>
      <c r="E12" s="23"/>
      <c r="F12" s="23">
        <v>52139</v>
      </c>
    </row>
    <row r="13" spans="1:6" s="15" customFormat="1" ht="15.75" customHeight="1">
      <c r="A13" s="20"/>
      <c r="B13" s="20"/>
      <c r="C13" s="21">
        <v>4040</v>
      </c>
      <c r="D13" s="22" t="s">
        <v>9</v>
      </c>
      <c r="E13" s="23"/>
      <c r="F13" s="23">
        <v>3827</v>
      </c>
    </row>
    <row r="14" spans="1:6" s="15" customFormat="1" ht="15.75" customHeight="1">
      <c r="A14" s="20"/>
      <c r="B14" s="20"/>
      <c r="C14" s="21">
        <v>4110</v>
      </c>
      <c r="D14" s="22" t="s">
        <v>10</v>
      </c>
      <c r="E14" s="23"/>
      <c r="F14" s="23">
        <v>9885</v>
      </c>
    </row>
    <row r="15" spans="1:6" s="15" customFormat="1" ht="15.75" customHeight="1">
      <c r="A15" s="20"/>
      <c r="B15" s="20"/>
      <c r="C15" s="21">
        <v>4120</v>
      </c>
      <c r="D15" s="22" t="s">
        <v>11</v>
      </c>
      <c r="E15" s="23"/>
      <c r="F15" s="23">
        <v>1499</v>
      </c>
    </row>
    <row r="16" spans="1:6" s="15" customFormat="1" ht="15.75" customHeight="1">
      <c r="A16" s="20"/>
      <c r="B16" s="20"/>
      <c r="C16" s="21">
        <v>4170</v>
      </c>
      <c r="D16" s="22" t="s">
        <v>12</v>
      </c>
      <c r="E16" s="23"/>
      <c r="F16" s="23">
        <v>0</v>
      </c>
    </row>
    <row r="17" spans="1:6" s="15" customFormat="1" ht="15.75" customHeight="1">
      <c r="A17" s="20"/>
      <c r="B17" s="20"/>
      <c r="C17" s="21">
        <v>4210</v>
      </c>
      <c r="D17" s="22" t="s">
        <v>13</v>
      </c>
      <c r="E17" s="23"/>
      <c r="F17" s="23">
        <v>0</v>
      </c>
    </row>
    <row r="18" spans="1:6" s="15" customFormat="1" ht="15.75" customHeight="1">
      <c r="A18" s="20"/>
      <c r="B18" s="20"/>
      <c r="C18" s="21">
        <v>4260</v>
      </c>
      <c r="D18" s="22" t="s">
        <v>14</v>
      </c>
      <c r="E18" s="23"/>
      <c r="F18" s="23">
        <v>0</v>
      </c>
    </row>
    <row r="19" spans="1:6" s="15" customFormat="1" ht="15.75" customHeight="1">
      <c r="A19" s="20"/>
      <c r="B19" s="20"/>
      <c r="C19" s="21">
        <v>4270</v>
      </c>
      <c r="D19" s="22" t="s">
        <v>15</v>
      </c>
      <c r="E19" s="23"/>
      <c r="F19" s="23">
        <v>10163</v>
      </c>
    </row>
    <row r="20" spans="1:6" s="15" customFormat="1" ht="15.75" customHeight="1">
      <c r="A20" s="20"/>
      <c r="B20" s="20"/>
      <c r="C20" s="21">
        <v>4300</v>
      </c>
      <c r="D20" s="22" t="s">
        <v>7</v>
      </c>
      <c r="E20" s="23"/>
      <c r="F20" s="23">
        <v>92158</v>
      </c>
    </row>
    <row r="21" spans="1:6" s="15" customFormat="1" ht="15.75" customHeight="1">
      <c r="A21" s="20"/>
      <c r="B21" s="20"/>
      <c r="C21" s="21">
        <v>4390</v>
      </c>
      <c r="D21" s="22" t="s">
        <v>45</v>
      </c>
      <c r="E21" s="23"/>
      <c r="F21" s="23">
        <v>30135</v>
      </c>
    </row>
    <row r="22" spans="1:6" s="15" customFormat="1" ht="15.75" customHeight="1">
      <c r="A22" s="20"/>
      <c r="B22" s="20"/>
      <c r="C22" s="21">
        <v>4430</v>
      </c>
      <c r="D22" s="22" t="s">
        <v>18</v>
      </c>
      <c r="E22" s="23"/>
      <c r="F22" s="23">
        <v>0</v>
      </c>
    </row>
    <row r="23" spans="1:6" s="15" customFormat="1" ht="15.75" customHeight="1">
      <c r="A23" s="20"/>
      <c r="B23" s="20"/>
      <c r="C23" s="21">
        <v>4480</v>
      </c>
      <c r="D23" s="22" t="s">
        <v>20</v>
      </c>
      <c r="E23" s="23"/>
      <c r="F23" s="23">
        <v>15050</v>
      </c>
    </row>
    <row r="24" spans="1:6" s="15" customFormat="1" ht="15.75" customHeight="1">
      <c r="A24" s="20"/>
      <c r="B24" s="20"/>
      <c r="C24" s="21">
        <v>4520</v>
      </c>
      <c r="D24" s="22" t="s">
        <v>21</v>
      </c>
      <c r="E24" s="23"/>
      <c r="F24" s="23">
        <v>9613</v>
      </c>
    </row>
    <row r="25" spans="1:6" s="15" customFormat="1" ht="15.75" customHeight="1">
      <c r="A25" s="20"/>
      <c r="B25" s="20"/>
      <c r="C25" s="21">
        <v>4580</v>
      </c>
      <c r="D25" s="22" t="s">
        <v>24</v>
      </c>
      <c r="E25" s="23"/>
      <c r="F25" s="23">
        <v>466</v>
      </c>
    </row>
    <row r="26" spans="1:6" s="15" customFormat="1" ht="15.75" customHeight="1">
      <c r="A26" s="20"/>
      <c r="B26" s="20"/>
      <c r="C26" s="21">
        <v>4590</v>
      </c>
      <c r="D26" s="22" t="s">
        <v>25</v>
      </c>
      <c r="E26" s="23"/>
      <c r="F26" s="23">
        <v>163018</v>
      </c>
    </row>
    <row r="27" spans="1:6" s="15" customFormat="1" ht="15.75" customHeight="1">
      <c r="A27" s="20"/>
      <c r="B27" s="20"/>
      <c r="C27" s="21">
        <v>4610</v>
      </c>
      <c r="D27" s="22" t="s">
        <v>26</v>
      </c>
      <c r="E27" s="23"/>
      <c r="F27" s="23">
        <v>24800</v>
      </c>
    </row>
    <row r="28" spans="1:6" s="15" customFormat="1" ht="17.25" customHeight="1">
      <c r="A28" s="11">
        <v>710</v>
      </c>
      <c r="B28" s="11"/>
      <c r="C28" s="12"/>
      <c r="D28" s="13" t="s">
        <v>27</v>
      </c>
      <c r="E28" s="14">
        <f>SUM(E29,E32,E35)</f>
        <v>789186</v>
      </c>
      <c r="F28" s="14">
        <f>SUM(F29,F32,F35,)</f>
        <v>789186</v>
      </c>
    </row>
    <row r="29" spans="1:6" s="15" customFormat="1" ht="17.25" customHeight="1">
      <c r="A29" s="16"/>
      <c r="B29" s="16">
        <v>71013</v>
      </c>
      <c r="C29" s="17"/>
      <c r="D29" s="18" t="s">
        <v>28</v>
      </c>
      <c r="E29" s="19">
        <f>SUM(E30)</f>
        <v>45000</v>
      </c>
      <c r="F29" s="19">
        <f>SUM(F31)</f>
        <v>45000</v>
      </c>
    </row>
    <row r="30" spans="1:6" s="15" customFormat="1" ht="42.75" customHeight="1">
      <c r="A30" s="20"/>
      <c r="B30" s="20"/>
      <c r="C30" s="21">
        <v>2110</v>
      </c>
      <c r="D30" s="22" t="s">
        <v>97</v>
      </c>
      <c r="E30" s="23">
        <v>45000</v>
      </c>
      <c r="F30" s="23"/>
    </row>
    <row r="31" spans="1:6" s="15" customFormat="1" ht="15.75" customHeight="1">
      <c r="A31" s="20"/>
      <c r="B31" s="20"/>
      <c r="C31" s="21">
        <v>4300</v>
      </c>
      <c r="D31" s="22" t="s">
        <v>7</v>
      </c>
      <c r="E31" s="23"/>
      <c r="F31" s="23">
        <v>45000</v>
      </c>
    </row>
    <row r="32" spans="1:6" s="15" customFormat="1" ht="17.25" customHeight="1">
      <c r="A32" s="16"/>
      <c r="B32" s="16">
        <v>71014</v>
      </c>
      <c r="C32" s="17"/>
      <c r="D32" s="18" t="s">
        <v>29</v>
      </c>
      <c r="E32" s="19">
        <f>SUM(E33)</f>
        <v>50000</v>
      </c>
      <c r="F32" s="19">
        <f>SUM(F34)</f>
        <v>50000</v>
      </c>
    </row>
    <row r="33" spans="1:6" s="15" customFormat="1" ht="42.75" customHeight="1">
      <c r="A33" s="20"/>
      <c r="B33" s="20"/>
      <c r="C33" s="21">
        <v>2110</v>
      </c>
      <c r="D33" s="22" t="s">
        <v>97</v>
      </c>
      <c r="E33" s="23">
        <v>50000</v>
      </c>
      <c r="F33" s="23"/>
    </row>
    <row r="34" spans="1:6" s="15" customFormat="1" ht="15.75" customHeight="1">
      <c r="A34" s="20"/>
      <c r="B34" s="20"/>
      <c r="C34" s="21">
        <v>4300</v>
      </c>
      <c r="D34" s="22" t="s">
        <v>7</v>
      </c>
      <c r="E34" s="23"/>
      <c r="F34" s="23">
        <v>50000</v>
      </c>
    </row>
    <row r="35" spans="1:6" s="15" customFormat="1" ht="17.25" customHeight="1">
      <c r="A35" s="16"/>
      <c r="B35" s="16">
        <v>71015</v>
      </c>
      <c r="C35" s="17"/>
      <c r="D35" s="18" t="s">
        <v>30</v>
      </c>
      <c r="E35" s="19">
        <f>SUM(E36:E37)</f>
        <v>694186</v>
      </c>
      <c r="F35" s="19">
        <f>SUM(F38:F58)</f>
        <v>694186</v>
      </c>
    </row>
    <row r="36" spans="1:6" s="15" customFormat="1" ht="42.75" customHeight="1">
      <c r="A36" s="20"/>
      <c r="B36" s="20"/>
      <c r="C36" s="21">
        <v>2110</v>
      </c>
      <c r="D36" s="22" t="s">
        <v>97</v>
      </c>
      <c r="E36" s="23">
        <v>660186</v>
      </c>
      <c r="F36" s="23"/>
    </row>
    <row r="37" spans="1:6" s="15" customFormat="1" ht="42.75" customHeight="1">
      <c r="A37" s="20"/>
      <c r="B37" s="20"/>
      <c r="C37" s="21">
        <v>6410</v>
      </c>
      <c r="D37" s="22" t="s">
        <v>162</v>
      </c>
      <c r="E37" s="23">
        <v>34000</v>
      </c>
      <c r="F37" s="23"/>
    </row>
    <row r="38" spans="1:6" s="15" customFormat="1" ht="15.75" customHeight="1">
      <c r="A38" s="20"/>
      <c r="B38" s="20"/>
      <c r="C38" s="21">
        <v>3020</v>
      </c>
      <c r="D38" s="22" t="s">
        <v>121</v>
      </c>
      <c r="E38" s="23"/>
      <c r="F38" s="23">
        <v>220</v>
      </c>
    </row>
    <row r="39" spans="1:6" s="15" customFormat="1" ht="15.75" customHeight="1">
      <c r="A39" s="20"/>
      <c r="B39" s="20"/>
      <c r="C39" s="21">
        <v>4010</v>
      </c>
      <c r="D39" s="22" t="s">
        <v>8</v>
      </c>
      <c r="E39" s="23"/>
      <c r="F39" s="23">
        <v>154276</v>
      </c>
    </row>
    <row r="40" spans="1:6" s="15" customFormat="1" ht="15.75" customHeight="1">
      <c r="A40" s="20"/>
      <c r="B40" s="20"/>
      <c r="C40" s="21">
        <v>4020</v>
      </c>
      <c r="D40" s="22" t="s">
        <v>31</v>
      </c>
      <c r="E40" s="23"/>
      <c r="F40" s="23">
        <v>289263</v>
      </c>
    </row>
    <row r="41" spans="1:6" s="15" customFormat="1" ht="15.75" customHeight="1">
      <c r="A41" s="20"/>
      <c r="B41" s="20"/>
      <c r="C41" s="21">
        <v>4040</v>
      </c>
      <c r="D41" s="22" t="s">
        <v>9</v>
      </c>
      <c r="E41" s="23"/>
      <c r="F41" s="23">
        <v>30192</v>
      </c>
    </row>
    <row r="42" spans="1:6" s="15" customFormat="1" ht="15.75" customHeight="1">
      <c r="A42" s="20"/>
      <c r="B42" s="20"/>
      <c r="C42" s="21">
        <v>4110</v>
      </c>
      <c r="D42" s="22" t="s">
        <v>10</v>
      </c>
      <c r="E42" s="23"/>
      <c r="F42" s="23">
        <v>72673</v>
      </c>
    </row>
    <row r="43" spans="1:6" s="15" customFormat="1" ht="15.75" customHeight="1">
      <c r="A43" s="20"/>
      <c r="B43" s="20"/>
      <c r="C43" s="21">
        <v>4120</v>
      </c>
      <c r="D43" s="22" t="s">
        <v>11</v>
      </c>
      <c r="E43" s="23"/>
      <c r="F43" s="23">
        <v>6433</v>
      </c>
    </row>
    <row r="44" spans="1:6" s="15" customFormat="1" ht="15.75" customHeight="1">
      <c r="A44" s="20"/>
      <c r="B44" s="20"/>
      <c r="C44" s="21">
        <v>4170</v>
      </c>
      <c r="D44" s="22" t="s">
        <v>12</v>
      </c>
      <c r="E44" s="23"/>
      <c r="F44" s="23">
        <v>240</v>
      </c>
    </row>
    <row r="45" spans="1:6" s="15" customFormat="1" ht="15.75" customHeight="1">
      <c r="A45" s="20"/>
      <c r="B45" s="20"/>
      <c r="C45" s="21">
        <v>4210</v>
      </c>
      <c r="D45" s="22" t="s">
        <v>13</v>
      </c>
      <c r="E45" s="23"/>
      <c r="F45" s="23">
        <v>15585</v>
      </c>
    </row>
    <row r="46" spans="1:6" s="15" customFormat="1" ht="15.75" customHeight="1">
      <c r="A46" s="20"/>
      <c r="B46" s="20"/>
      <c r="C46" s="21">
        <v>4260</v>
      </c>
      <c r="D46" s="22" t="s">
        <v>14</v>
      </c>
      <c r="E46" s="23"/>
      <c r="F46" s="23">
        <v>12991</v>
      </c>
    </row>
    <row r="47" spans="1:6" s="15" customFormat="1" ht="15.75" customHeight="1">
      <c r="A47" s="20"/>
      <c r="B47" s="20"/>
      <c r="C47" s="21">
        <v>4270</v>
      </c>
      <c r="D47" s="22" t="s">
        <v>15</v>
      </c>
      <c r="E47" s="23"/>
      <c r="F47" s="23">
        <v>0</v>
      </c>
    </row>
    <row r="48" spans="1:6" s="15" customFormat="1" ht="15.75" customHeight="1">
      <c r="A48" s="20"/>
      <c r="B48" s="20"/>
      <c r="C48" s="21">
        <v>4280</v>
      </c>
      <c r="D48" s="22" t="s">
        <v>16</v>
      </c>
      <c r="E48" s="23"/>
      <c r="F48" s="23">
        <v>610</v>
      </c>
    </row>
    <row r="49" spans="1:6" s="15" customFormat="1" ht="15.75" customHeight="1">
      <c r="A49" s="20"/>
      <c r="B49" s="20"/>
      <c r="C49" s="21">
        <v>4300</v>
      </c>
      <c r="D49" s="22" t="s">
        <v>7</v>
      </c>
      <c r="E49" s="23"/>
      <c r="F49" s="23">
        <v>54932</v>
      </c>
    </row>
    <row r="50" spans="1:6" s="15" customFormat="1" ht="15.75" customHeight="1">
      <c r="A50" s="20"/>
      <c r="B50" s="20"/>
      <c r="C50" s="21">
        <v>4360</v>
      </c>
      <c r="D50" s="22" t="s">
        <v>120</v>
      </c>
      <c r="E50" s="23"/>
      <c r="F50" s="23">
        <v>3896</v>
      </c>
    </row>
    <row r="51" spans="1:6" s="15" customFormat="1" ht="15.75" customHeight="1">
      <c r="A51" s="20"/>
      <c r="B51" s="20"/>
      <c r="C51" s="21">
        <v>4410</v>
      </c>
      <c r="D51" s="22" t="s">
        <v>17</v>
      </c>
      <c r="E51" s="23"/>
      <c r="F51" s="23">
        <v>5073</v>
      </c>
    </row>
    <row r="52" spans="1:6" s="15" customFormat="1" ht="15.75" customHeight="1">
      <c r="A52" s="20"/>
      <c r="B52" s="20"/>
      <c r="C52" s="21">
        <v>4430</v>
      </c>
      <c r="D52" s="22" t="s">
        <v>18</v>
      </c>
      <c r="E52" s="23"/>
      <c r="F52" s="23">
        <v>1854</v>
      </c>
    </row>
    <row r="53" spans="1:6" s="15" customFormat="1" ht="15.75" customHeight="1">
      <c r="A53" s="20"/>
      <c r="B53" s="20"/>
      <c r="C53" s="21">
        <v>4440</v>
      </c>
      <c r="D53" s="22" t="s">
        <v>19</v>
      </c>
      <c r="E53" s="23"/>
      <c r="F53" s="23">
        <v>10530</v>
      </c>
    </row>
    <row r="54" spans="1:6" s="15" customFormat="1" ht="15.75" customHeight="1">
      <c r="A54" s="20"/>
      <c r="B54" s="20"/>
      <c r="C54" s="21">
        <v>4480</v>
      </c>
      <c r="D54" s="22" t="s">
        <v>20</v>
      </c>
      <c r="E54" s="23"/>
      <c r="F54" s="23">
        <v>1188</v>
      </c>
    </row>
    <row r="55" spans="1:6" s="15" customFormat="1" ht="15.75" customHeight="1">
      <c r="A55" s="20"/>
      <c r="B55" s="20"/>
      <c r="C55" s="21">
        <v>4550</v>
      </c>
      <c r="D55" s="22" t="s">
        <v>32</v>
      </c>
      <c r="E55" s="23"/>
      <c r="F55" s="23">
        <v>0</v>
      </c>
    </row>
    <row r="56" spans="1:6" s="15" customFormat="1" ht="15.75" customHeight="1">
      <c r="A56" s="20"/>
      <c r="B56" s="20"/>
      <c r="C56" s="21">
        <v>4610</v>
      </c>
      <c r="D56" s="22" t="s">
        <v>26</v>
      </c>
      <c r="E56" s="23"/>
      <c r="F56" s="23">
        <v>230</v>
      </c>
    </row>
    <row r="57" spans="1:6" s="15" customFormat="1" ht="27.75" customHeight="1">
      <c r="A57" s="20"/>
      <c r="B57" s="20"/>
      <c r="C57" s="21">
        <v>4700</v>
      </c>
      <c r="D57" s="22" t="s">
        <v>98</v>
      </c>
      <c r="E57" s="23"/>
      <c r="F57" s="23">
        <v>0</v>
      </c>
    </row>
    <row r="58" spans="1:6" s="15" customFormat="1" ht="15.75" customHeight="1">
      <c r="A58" s="20"/>
      <c r="B58" s="20"/>
      <c r="C58" s="21">
        <v>6060</v>
      </c>
      <c r="D58" s="22" t="s">
        <v>158</v>
      </c>
      <c r="E58" s="23"/>
      <c r="F58" s="23">
        <v>34000</v>
      </c>
    </row>
    <row r="59" spans="1:6" s="15" customFormat="1" ht="16.5" customHeight="1">
      <c r="A59" s="11">
        <v>750</v>
      </c>
      <c r="B59" s="11"/>
      <c r="C59" s="12"/>
      <c r="D59" s="13" t="s">
        <v>33</v>
      </c>
      <c r="E59" s="14">
        <f>SUM(E60,E66)</f>
        <v>198669</v>
      </c>
      <c r="F59" s="14">
        <f>SUM(F60,F66)</f>
        <v>198669</v>
      </c>
    </row>
    <row r="60" spans="1:6" s="15" customFormat="1" ht="17.25" customHeight="1">
      <c r="A60" s="16"/>
      <c r="B60" s="16">
        <v>75011</v>
      </c>
      <c r="C60" s="17"/>
      <c r="D60" s="18" t="s">
        <v>34</v>
      </c>
      <c r="E60" s="19">
        <f>SUM(E61)</f>
        <v>176142</v>
      </c>
      <c r="F60" s="19">
        <f>SUM(F62:F65)</f>
        <v>176142</v>
      </c>
    </row>
    <row r="61" spans="1:6" s="15" customFormat="1" ht="42.75" customHeight="1">
      <c r="A61" s="20"/>
      <c r="B61" s="20"/>
      <c r="C61" s="21">
        <v>2110</v>
      </c>
      <c r="D61" s="22" t="s">
        <v>97</v>
      </c>
      <c r="E61" s="23">
        <v>176142</v>
      </c>
      <c r="F61" s="23"/>
    </row>
    <row r="62" spans="1:6" s="15" customFormat="1" ht="15.75" customHeight="1">
      <c r="A62" s="20"/>
      <c r="B62" s="20"/>
      <c r="C62" s="21">
        <v>4010</v>
      </c>
      <c r="D62" s="22" t="s">
        <v>8</v>
      </c>
      <c r="E62" s="23"/>
      <c r="F62" s="23">
        <v>136255</v>
      </c>
    </row>
    <row r="63" spans="1:6" s="15" customFormat="1" ht="15.75" customHeight="1">
      <c r="A63" s="20"/>
      <c r="B63" s="20"/>
      <c r="C63" s="21">
        <v>4040</v>
      </c>
      <c r="D63" s="22" t="s">
        <v>9</v>
      </c>
      <c r="E63" s="23"/>
      <c r="F63" s="23">
        <v>10982</v>
      </c>
    </row>
    <row r="64" spans="1:6" s="15" customFormat="1" ht="15.75" customHeight="1">
      <c r="A64" s="20"/>
      <c r="B64" s="20"/>
      <c r="C64" s="21">
        <v>4110</v>
      </c>
      <c r="D64" s="22" t="s">
        <v>10</v>
      </c>
      <c r="E64" s="23"/>
      <c r="F64" s="23">
        <v>25261</v>
      </c>
    </row>
    <row r="65" spans="1:6" s="15" customFormat="1" ht="15.75" customHeight="1">
      <c r="A65" s="20"/>
      <c r="B65" s="20"/>
      <c r="C65" s="21">
        <v>4120</v>
      </c>
      <c r="D65" s="22" t="s">
        <v>11</v>
      </c>
      <c r="E65" s="23"/>
      <c r="F65" s="23">
        <v>3644</v>
      </c>
    </row>
    <row r="66" spans="1:6" s="15" customFormat="1" ht="17.25" customHeight="1">
      <c r="A66" s="16"/>
      <c r="B66" s="16">
        <v>75045</v>
      </c>
      <c r="C66" s="17"/>
      <c r="D66" s="18" t="s">
        <v>35</v>
      </c>
      <c r="E66" s="19">
        <f>SUM(E67)</f>
        <v>22527</v>
      </c>
      <c r="F66" s="19">
        <f>SUM(F68:F73)</f>
        <v>22527</v>
      </c>
    </row>
    <row r="67" spans="1:6" s="15" customFormat="1" ht="42.75" customHeight="1">
      <c r="A67" s="20"/>
      <c r="B67" s="20"/>
      <c r="C67" s="21">
        <v>2110</v>
      </c>
      <c r="D67" s="22" t="s">
        <v>97</v>
      </c>
      <c r="E67" s="23">
        <v>22527</v>
      </c>
      <c r="F67" s="23"/>
    </row>
    <row r="68" spans="1:6" s="15" customFormat="1" ht="15.75" customHeight="1">
      <c r="A68" s="20"/>
      <c r="B68" s="20"/>
      <c r="C68" s="21">
        <v>4110</v>
      </c>
      <c r="D68" s="22" t="s">
        <v>10</v>
      </c>
      <c r="E68" s="23"/>
      <c r="F68" s="23">
        <v>394</v>
      </c>
    </row>
    <row r="69" spans="1:6" s="15" customFormat="1" ht="15.75" customHeight="1">
      <c r="A69" s="20"/>
      <c r="B69" s="20"/>
      <c r="C69" s="21">
        <v>4120</v>
      </c>
      <c r="D69" s="22" t="s">
        <v>11</v>
      </c>
      <c r="E69" s="23"/>
      <c r="F69" s="23">
        <v>57</v>
      </c>
    </row>
    <row r="70" spans="1:6" s="15" customFormat="1" ht="15.75" customHeight="1">
      <c r="A70" s="20"/>
      <c r="B70" s="20"/>
      <c r="C70" s="21">
        <v>4170</v>
      </c>
      <c r="D70" s="22" t="s">
        <v>12</v>
      </c>
      <c r="E70" s="23"/>
      <c r="F70" s="23">
        <v>20960</v>
      </c>
    </row>
    <row r="71" spans="1:6" s="15" customFormat="1" ht="15.75" customHeight="1">
      <c r="A71" s="20"/>
      <c r="B71" s="20"/>
      <c r="C71" s="21">
        <v>4210</v>
      </c>
      <c r="D71" s="22" t="s">
        <v>13</v>
      </c>
      <c r="E71" s="23"/>
      <c r="F71" s="23">
        <v>623</v>
      </c>
    </row>
    <row r="72" spans="1:6" s="15" customFormat="1" ht="15.75" customHeight="1">
      <c r="A72" s="20"/>
      <c r="B72" s="20"/>
      <c r="C72" s="21">
        <v>4300</v>
      </c>
      <c r="D72" s="22" t="s">
        <v>7</v>
      </c>
      <c r="E72" s="23"/>
      <c r="F72" s="23">
        <v>472</v>
      </c>
    </row>
    <row r="73" spans="1:6" s="15" customFormat="1" ht="15.75" customHeight="1">
      <c r="A73" s="20"/>
      <c r="B73" s="20"/>
      <c r="C73" s="21">
        <v>4410</v>
      </c>
      <c r="D73" s="22" t="s">
        <v>17</v>
      </c>
      <c r="E73" s="23"/>
      <c r="F73" s="23">
        <v>21</v>
      </c>
    </row>
    <row r="74" spans="1:6" s="15" customFormat="1" ht="17.25" customHeight="1">
      <c r="A74" s="11" t="s">
        <v>118</v>
      </c>
      <c r="B74" s="11"/>
      <c r="C74" s="12"/>
      <c r="D74" s="13" t="s">
        <v>116</v>
      </c>
      <c r="E74" s="14">
        <f>SUM(E75)</f>
        <v>8000</v>
      </c>
      <c r="F74" s="14">
        <f>SUM(F75)</f>
        <v>8000</v>
      </c>
    </row>
    <row r="75" spans="1:6" s="15" customFormat="1" ht="17.25" customHeight="1">
      <c r="A75" s="16"/>
      <c r="B75" s="16" t="s">
        <v>119</v>
      </c>
      <c r="C75" s="17"/>
      <c r="D75" s="18" t="s">
        <v>117</v>
      </c>
      <c r="E75" s="19">
        <f>SUM(E76)</f>
        <v>8000</v>
      </c>
      <c r="F75" s="19">
        <f>SUM(F77:F78)</f>
        <v>8000</v>
      </c>
    </row>
    <row r="76" spans="1:6" s="15" customFormat="1" ht="42" customHeight="1">
      <c r="A76" s="20"/>
      <c r="B76" s="20"/>
      <c r="C76" s="21">
        <v>2110</v>
      </c>
      <c r="D76" s="22" t="s">
        <v>97</v>
      </c>
      <c r="E76" s="23">
        <v>8000</v>
      </c>
      <c r="F76" s="23"/>
    </row>
    <row r="77" spans="1:6" s="15" customFormat="1" ht="15.75" customHeight="1">
      <c r="A77" s="20"/>
      <c r="B77" s="20"/>
      <c r="C77" s="21">
        <v>4210</v>
      </c>
      <c r="D77" s="22" t="s">
        <v>13</v>
      </c>
      <c r="E77" s="23"/>
      <c r="F77" s="23">
        <v>2910</v>
      </c>
    </row>
    <row r="78" spans="1:6" s="15" customFormat="1" ht="15.75" customHeight="1">
      <c r="A78" s="20"/>
      <c r="B78" s="20"/>
      <c r="C78" s="21">
        <v>4300</v>
      </c>
      <c r="D78" s="22" t="s">
        <v>7</v>
      </c>
      <c r="E78" s="23"/>
      <c r="F78" s="23">
        <v>5090</v>
      </c>
    </row>
    <row r="79" spans="1:6" s="15" customFormat="1" ht="18" customHeight="1">
      <c r="A79" s="11">
        <v>754</v>
      </c>
      <c r="B79" s="11"/>
      <c r="C79" s="12"/>
      <c r="D79" s="13" t="s">
        <v>36</v>
      </c>
      <c r="E79" s="14">
        <f>SUM(E80,E109)</f>
        <v>6228361</v>
      </c>
      <c r="F79" s="14">
        <f>SUM(F80,F109)</f>
        <v>6228361</v>
      </c>
    </row>
    <row r="80" spans="1:6" s="15" customFormat="1" ht="17.25" customHeight="1">
      <c r="A80" s="16"/>
      <c r="B80" s="16">
        <v>75411</v>
      </c>
      <c r="C80" s="17"/>
      <c r="D80" s="18" t="s">
        <v>37</v>
      </c>
      <c r="E80" s="19">
        <f>SUM(E81)</f>
        <v>6226861</v>
      </c>
      <c r="F80" s="19">
        <f>SUM(F82:F108)</f>
        <v>6226861</v>
      </c>
    </row>
    <row r="81" spans="1:6" s="15" customFormat="1" ht="42.75" customHeight="1">
      <c r="A81" s="20"/>
      <c r="B81" s="20"/>
      <c r="C81" s="21">
        <v>2110</v>
      </c>
      <c r="D81" s="22" t="s">
        <v>97</v>
      </c>
      <c r="E81" s="23">
        <v>6226861</v>
      </c>
      <c r="F81" s="23"/>
    </row>
    <row r="82" spans="1:6" s="15" customFormat="1" ht="28.5" customHeight="1">
      <c r="A82" s="20"/>
      <c r="B82" s="20"/>
      <c r="C82" s="21">
        <v>3070</v>
      </c>
      <c r="D82" s="22" t="s">
        <v>38</v>
      </c>
      <c r="E82" s="23"/>
      <c r="F82" s="23">
        <v>310202</v>
      </c>
    </row>
    <row r="83" spans="1:6" s="15" customFormat="1" ht="15.75" customHeight="1">
      <c r="A83" s="20"/>
      <c r="B83" s="20"/>
      <c r="C83" s="21">
        <v>4010</v>
      </c>
      <c r="D83" s="22" t="s">
        <v>8</v>
      </c>
      <c r="E83" s="23"/>
      <c r="F83" s="23">
        <v>28816</v>
      </c>
    </row>
    <row r="84" spans="1:6" s="15" customFormat="1" ht="15.75" customHeight="1">
      <c r="A84" s="20"/>
      <c r="B84" s="20"/>
      <c r="C84" s="21">
        <v>4020</v>
      </c>
      <c r="D84" s="22" t="s">
        <v>31</v>
      </c>
      <c r="E84" s="23"/>
      <c r="F84" s="23">
        <v>105307</v>
      </c>
    </row>
    <row r="85" spans="1:6" s="15" customFormat="1" ht="15.75" customHeight="1">
      <c r="A85" s="20"/>
      <c r="B85" s="20"/>
      <c r="C85" s="21">
        <v>4040</v>
      </c>
      <c r="D85" s="22" t="s">
        <v>9</v>
      </c>
      <c r="E85" s="23"/>
      <c r="F85" s="23">
        <v>12142</v>
      </c>
    </row>
    <row r="86" spans="1:6" s="15" customFormat="1" ht="15.75" customHeight="1">
      <c r="A86" s="20"/>
      <c r="B86" s="20"/>
      <c r="C86" s="21">
        <v>4050</v>
      </c>
      <c r="D86" s="22" t="s">
        <v>110</v>
      </c>
      <c r="E86" s="23"/>
      <c r="F86" s="23">
        <v>3952646</v>
      </c>
    </row>
    <row r="87" spans="1:6" s="15" customFormat="1" ht="29.25" customHeight="1">
      <c r="A87" s="20"/>
      <c r="B87" s="20"/>
      <c r="C87" s="21">
        <v>4060</v>
      </c>
      <c r="D87" s="22" t="s">
        <v>113</v>
      </c>
      <c r="E87" s="23"/>
      <c r="F87" s="23">
        <v>427797</v>
      </c>
    </row>
    <row r="88" spans="1:6" s="15" customFormat="1" ht="29.25" customHeight="1">
      <c r="A88" s="20"/>
      <c r="B88" s="20"/>
      <c r="C88" s="21">
        <v>4070</v>
      </c>
      <c r="D88" s="22" t="s">
        <v>39</v>
      </c>
      <c r="E88" s="23"/>
      <c r="F88" s="23">
        <v>327413</v>
      </c>
    </row>
    <row r="89" spans="1:6" s="15" customFormat="1" ht="29.25" customHeight="1">
      <c r="A89" s="20"/>
      <c r="B89" s="20"/>
      <c r="C89" s="21">
        <v>4080</v>
      </c>
      <c r="D89" s="67" t="s">
        <v>124</v>
      </c>
      <c r="E89" s="23"/>
      <c r="F89" s="23">
        <v>116194</v>
      </c>
    </row>
    <row r="90" spans="1:6" s="15" customFormat="1" ht="15.75" customHeight="1">
      <c r="A90" s="20"/>
      <c r="B90" s="20"/>
      <c r="C90" s="21">
        <v>4110</v>
      </c>
      <c r="D90" s="22" t="s">
        <v>10</v>
      </c>
      <c r="E90" s="23"/>
      <c r="F90" s="23">
        <v>24062</v>
      </c>
    </row>
    <row r="91" spans="1:6" s="15" customFormat="1" ht="15.75" customHeight="1">
      <c r="A91" s="20"/>
      <c r="B91" s="20"/>
      <c r="C91" s="21">
        <v>4120</v>
      </c>
      <c r="D91" s="22" t="s">
        <v>11</v>
      </c>
      <c r="E91" s="23"/>
      <c r="F91" s="23">
        <v>1281</v>
      </c>
    </row>
    <row r="92" spans="1:6" s="15" customFormat="1" ht="15.75" customHeight="1">
      <c r="A92" s="20"/>
      <c r="B92" s="20"/>
      <c r="C92" s="21">
        <v>4170</v>
      </c>
      <c r="D92" s="22" t="s">
        <v>12</v>
      </c>
      <c r="E92" s="23"/>
      <c r="F92" s="23">
        <v>19000</v>
      </c>
    </row>
    <row r="93" spans="1:6" s="15" customFormat="1" ht="29.25" customHeight="1">
      <c r="A93" s="20"/>
      <c r="B93" s="20"/>
      <c r="C93" s="21">
        <v>4180</v>
      </c>
      <c r="D93" s="22" t="s">
        <v>40</v>
      </c>
      <c r="E93" s="23"/>
      <c r="F93" s="23">
        <v>166617</v>
      </c>
    </row>
    <row r="94" spans="1:6" s="15" customFormat="1" ht="15.75" customHeight="1">
      <c r="A94" s="20"/>
      <c r="B94" s="20"/>
      <c r="C94" s="21">
        <v>4210</v>
      </c>
      <c r="D94" s="22" t="s">
        <v>13</v>
      </c>
      <c r="E94" s="23"/>
      <c r="F94" s="23">
        <v>337683</v>
      </c>
    </row>
    <row r="95" spans="1:6" s="15" customFormat="1" ht="15.75" customHeight="1">
      <c r="A95" s="20"/>
      <c r="B95" s="20"/>
      <c r="C95" s="21">
        <v>4220</v>
      </c>
      <c r="D95" s="22" t="s">
        <v>41</v>
      </c>
      <c r="E95" s="23"/>
      <c r="F95" s="23">
        <v>11517</v>
      </c>
    </row>
    <row r="96" spans="1:6" s="15" customFormat="1" ht="15.75" customHeight="1">
      <c r="A96" s="20"/>
      <c r="B96" s="20"/>
      <c r="C96" s="21">
        <v>4230</v>
      </c>
      <c r="D96" s="22" t="s">
        <v>42</v>
      </c>
      <c r="E96" s="23"/>
      <c r="F96" s="23">
        <v>8000</v>
      </c>
    </row>
    <row r="97" spans="1:6" s="15" customFormat="1" ht="15.75" customHeight="1">
      <c r="A97" s="20"/>
      <c r="B97" s="20"/>
      <c r="C97" s="21">
        <v>4250</v>
      </c>
      <c r="D97" s="22" t="s">
        <v>43</v>
      </c>
      <c r="E97" s="23"/>
      <c r="F97" s="23">
        <v>7000</v>
      </c>
    </row>
    <row r="98" spans="1:6" s="15" customFormat="1" ht="15.75" customHeight="1">
      <c r="A98" s="20"/>
      <c r="B98" s="20"/>
      <c r="C98" s="21">
        <v>4260</v>
      </c>
      <c r="D98" s="22" t="s">
        <v>14</v>
      </c>
      <c r="E98" s="23"/>
      <c r="F98" s="23">
        <v>111000</v>
      </c>
    </row>
    <row r="99" spans="1:6" s="15" customFormat="1" ht="15.75" customHeight="1">
      <c r="A99" s="20"/>
      <c r="B99" s="20"/>
      <c r="C99" s="21">
        <v>4270</v>
      </c>
      <c r="D99" s="22" t="s">
        <v>15</v>
      </c>
      <c r="E99" s="23"/>
      <c r="F99" s="23">
        <v>92510</v>
      </c>
    </row>
    <row r="100" spans="1:6" s="15" customFormat="1" ht="15.75" customHeight="1">
      <c r="A100" s="20"/>
      <c r="B100" s="20"/>
      <c r="C100" s="21">
        <v>4280</v>
      </c>
      <c r="D100" s="22" t="s">
        <v>16</v>
      </c>
      <c r="E100" s="23"/>
      <c r="F100" s="23">
        <v>24600</v>
      </c>
    </row>
    <row r="101" spans="1:6" s="15" customFormat="1" ht="15.75" customHeight="1">
      <c r="A101" s="20"/>
      <c r="B101" s="20"/>
      <c r="C101" s="21">
        <v>4300</v>
      </c>
      <c r="D101" s="22" t="s">
        <v>7</v>
      </c>
      <c r="E101" s="23"/>
      <c r="F101" s="23">
        <v>91510</v>
      </c>
    </row>
    <row r="102" spans="1:6" s="15" customFormat="1" ht="15.75" customHeight="1">
      <c r="A102" s="20"/>
      <c r="B102" s="20"/>
      <c r="C102" s="21">
        <v>4360</v>
      </c>
      <c r="D102" s="22" t="s">
        <v>120</v>
      </c>
      <c r="E102" s="23"/>
      <c r="F102" s="23">
        <v>13268</v>
      </c>
    </row>
    <row r="103" spans="1:6" s="15" customFormat="1" ht="15.75" customHeight="1">
      <c r="A103" s="20"/>
      <c r="B103" s="20"/>
      <c r="C103" s="21">
        <v>4410</v>
      </c>
      <c r="D103" s="22" t="s">
        <v>17</v>
      </c>
      <c r="E103" s="23"/>
      <c r="F103" s="23">
        <v>4320</v>
      </c>
    </row>
    <row r="104" spans="1:6" s="15" customFormat="1" ht="15.75" customHeight="1">
      <c r="A104" s="20"/>
      <c r="B104" s="20"/>
      <c r="C104" s="21">
        <v>4430</v>
      </c>
      <c r="D104" s="22" t="s">
        <v>18</v>
      </c>
      <c r="E104" s="23"/>
      <c r="F104" s="23">
        <v>2123</v>
      </c>
    </row>
    <row r="105" spans="1:6" s="15" customFormat="1" ht="15.75" customHeight="1">
      <c r="A105" s="20"/>
      <c r="B105" s="20"/>
      <c r="C105" s="21">
        <v>4440</v>
      </c>
      <c r="D105" s="22" t="s">
        <v>19</v>
      </c>
      <c r="E105" s="23"/>
      <c r="F105" s="23">
        <v>3260</v>
      </c>
    </row>
    <row r="106" spans="1:6" s="15" customFormat="1" ht="15.75" customHeight="1">
      <c r="A106" s="20"/>
      <c r="B106" s="20"/>
      <c r="C106" s="21">
        <v>4480</v>
      </c>
      <c r="D106" s="22" t="s">
        <v>20</v>
      </c>
      <c r="E106" s="23"/>
      <c r="F106" s="23">
        <v>24263</v>
      </c>
    </row>
    <row r="107" spans="1:6" s="15" customFormat="1" ht="15.75" customHeight="1">
      <c r="A107" s="20"/>
      <c r="B107" s="20"/>
      <c r="C107" s="21">
        <v>4550</v>
      </c>
      <c r="D107" s="22" t="s">
        <v>32</v>
      </c>
      <c r="E107" s="23"/>
      <c r="F107" s="23">
        <v>0</v>
      </c>
    </row>
    <row r="108" spans="1:6" s="15" customFormat="1" ht="28.5" customHeight="1">
      <c r="A108" s="20"/>
      <c r="B108" s="20"/>
      <c r="C108" s="21">
        <v>4700</v>
      </c>
      <c r="D108" s="22" t="s">
        <v>98</v>
      </c>
      <c r="E108" s="23"/>
      <c r="F108" s="23">
        <v>4330</v>
      </c>
    </row>
    <row r="109" spans="1:6" s="15" customFormat="1" ht="16.5" customHeight="1">
      <c r="A109" s="16"/>
      <c r="B109" s="16">
        <v>75414</v>
      </c>
      <c r="C109" s="17"/>
      <c r="D109" s="18" t="s">
        <v>44</v>
      </c>
      <c r="E109" s="19">
        <f>SUM(E110)</f>
        <v>1500</v>
      </c>
      <c r="F109" s="19">
        <f>SUM(F111:F112)</f>
        <v>1500</v>
      </c>
    </row>
    <row r="110" spans="1:6" s="15" customFormat="1" ht="42.75" customHeight="1">
      <c r="A110" s="66"/>
      <c r="B110" s="66"/>
      <c r="C110" s="21">
        <v>2110</v>
      </c>
      <c r="D110" s="22" t="s">
        <v>97</v>
      </c>
      <c r="E110" s="23">
        <v>1500</v>
      </c>
      <c r="F110" s="23"/>
    </row>
    <row r="111" spans="1:6" s="15" customFormat="1" ht="15.75" customHeight="1">
      <c r="A111" s="66"/>
      <c r="B111" s="66"/>
      <c r="C111" s="21">
        <v>4210</v>
      </c>
      <c r="D111" s="22" t="s">
        <v>13</v>
      </c>
      <c r="E111" s="23"/>
      <c r="F111" s="23">
        <v>700</v>
      </c>
    </row>
    <row r="112" spans="1:6" s="15" customFormat="1" ht="15.75" customHeight="1">
      <c r="A112" s="66"/>
      <c r="B112" s="66"/>
      <c r="C112" s="21">
        <v>4270</v>
      </c>
      <c r="D112" s="22" t="s">
        <v>15</v>
      </c>
      <c r="E112" s="23"/>
      <c r="F112" s="23">
        <v>800</v>
      </c>
    </row>
    <row r="113" spans="1:6" s="15" customFormat="1" ht="17.25" customHeight="1">
      <c r="A113" s="11" t="s">
        <v>132</v>
      </c>
      <c r="B113" s="11"/>
      <c r="C113" s="12"/>
      <c r="D113" s="13" t="s">
        <v>133</v>
      </c>
      <c r="E113" s="14">
        <f>SUM(E114,E117)</f>
        <v>26469</v>
      </c>
      <c r="F113" s="14">
        <f>SUM(F114,F117)</f>
        <v>26469</v>
      </c>
    </row>
    <row r="114" spans="1:6" s="15" customFormat="1" ht="17.25" customHeight="1">
      <c r="A114" s="16"/>
      <c r="B114" s="16" t="s">
        <v>134</v>
      </c>
      <c r="C114" s="17"/>
      <c r="D114" s="18" t="s">
        <v>135</v>
      </c>
      <c r="E114" s="19">
        <f>SUM(E115)</f>
        <v>10331</v>
      </c>
      <c r="F114" s="19">
        <f>SUM(F116)</f>
        <v>10331</v>
      </c>
    </row>
    <row r="115" spans="1:6" s="15" customFormat="1" ht="42.75" customHeight="1">
      <c r="A115" s="20"/>
      <c r="B115" s="20"/>
      <c r="C115" s="21">
        <v>2110</v>
      </c>
      <c r="D115" s="22" t="s">
        <v>97</v>
      </c>
      <c r="E115" s="23">
        <v>10331</v>
      </c>
      <c r="F115" s="23"/>
    </row>
    <row r="116" spans="1:6" s="15" customFormat="1" ht="15.75" customHeight="1">
      <c r="A116" s="20"/>
      <c r="B116" s="20"/>
      <c r="C116" s="21">
        <v>4240</v>
      </c>
      <c r="D116" s="22" t="s">
        <v>138</v>
      </c>
      <c r="E116" s="23"/>
      <c r="F116" s="23">
        <v>10331</v>
      </c>
    </row>
    <row r="117" spans="1:6" s="15" customFormat="1" ht="17.25" customHeight="1">
      <c r="A117" s="16"/>
      <c r="B117" s="16" t="s">
        <v>136</v>
      </c>
      <c r="C117" s="17"/>
      <c r="D117" s="18" t="s">
        <v>137</v>
      </c>
      <c r="E117" s="19">
        <f>SUM(E118)</f>
        <v>16138</v>
      </c>
      <c r="F117" s="19">
        <f>SUM(F119)</f>
        <v>16138</v>
      </c>
    </row>
    <row r="118" spans="1:6" s="15" customFormat="1" ht="42.75" customHeight="1">
      <c r="A118" s="20"/>
      <c r="B118" s="20"/>
      <c r="C118" s="21">
        <v>2110</v>
      </c>
      <c r="D118" s="22" t="s">
        <v>97</v>
      </c>
      <c r="E118" s="23">
        <v>16138</v>
      </c>
      <c r="F118" s="23"/>
    </row>
    <row r="119" spans="1:6" s="15" customFormat="1" ht="15.75" customHeight="1">
      <c r="A119" s="20"/>
      <c r="B119" s="20"/>
      <c r="C119" s="21">
        <v>4240</v>
      </c>
      <c r="D119" s="22" t="s">
        <v>138</v>
      </c>
      <c r="E119" s="23"/>
      <c r="F119" s="23">
        <v>16138</v>
      </c>
    </row>
    <row r="120" spans="1:6" s="15" customFormat="1" ht="17.25" customHeight="1">
      <c r="A120" s="11">
        <v>851</v>
      </c>
      <c r="B120" s="11"/>
      <c r="C120" s="12"/>
      <c r="D120" s="13" t="s">
        <v>46</v>
      </c>
      <c r="E120" s="14">
        <f>SUM(E121)</f>
        <v>2456044</v>
      </c>
      <c r="F120" s="14">
        <f>SUM(F121)</f>
        <v>2456044</v>
      </c>
    </row>
    <row r="121" spans="1:6" s="15" customFormat="1" ht="30.75" customHeight="1">
      <c r="A121" s="16"/>
      <c r="B121" s="16">
        <v>85156</v>
      </c>
      <c r="C121" s="17"/>
      <c r="D121" s="18" t="s">
        <v>47</v>
      </c>
      <c r="E121" s="19">
        <f>SUM(E122)</f>
        <v>2456044</v>
      </c>
      <c r="F121" s="19">
        <f>SUM(F123)</f>
        <v>2456044</v>
      </c>
    </row>
    <row r="122" spans="1:6" s="15" customFormat="1" ht="42.75" customHeight="1">
      <c r="A122" s="20"/>
      <c r="B122" s="20"/>
      <c r="C122" s="21">
        <v>2110</v>
      </c>
      <c r="D122" s="22" t="s">
        <v>97</v>
      </c>
      <c r="E122" s="23">
        <v>2456044</v>
      </c>
      <c r="F122" s="23"/>
    </row>
    <row r="123" spans="1:6" s="15" customFormat="1" ht="15.75" customHeight="1">
      <c r="A123" s="20"/>
      <c r="B123" s="20"/>
      <c r="C123" s="21">
        <v>4130</v>
      </c>
      <c r="D123" s="22" t="s">
        <v>48</v>
      </c>
      <c r="E123" s="23"/>
      <c r="F123" s="23">
        <v>2456044</v>
      </c>
    </row>
    <row r="124" spans="1:6" s="15" customFormat="1" ht="17.25" customHeight="1">
      <c r="A124" s="11">
        <v>852</v>
      </c>
      <c r="B124" s="11"/>
      <c r="C124" s="12"/>
      <c r="D124" s="13" t="s">
        <v>49</v>
      </c>
      <c r="E124" s="14">
        <f>SUM(E125,E145)</f>
        <v>547489</v>
      </c>
      <c r="F124" s="14">
        <f>SUM(F125,F145)</f>
        <v>547489</v>
      </c>
    </row>
    <row r="125" spans="1:6" s="15" customFormat="1" ht="17.25" customHeight="1">
      <c r="A125" s="16"/>
      <c r="B125" s="16">
        <v>85203</v>
      </c>
      <c r="C125" s="17"/>
      <c r="D125" s="18" t="s">
        <v>50</v>
      </c>
      <c r="E125" s="19">
        <f>SUM(E126:E126)</f>
        <v>529889</v>
      </c>
      <c r="F125" s="19">
        <f>SUM(F127:F144)</f>
        <v>529889</v>
      </c>
    </row>
    <row r="126" spans="1:6" s="15" customFormat="1" ht="43.5" customHeight="1">
      <c r="A126" s="20"/>
      <c r="B126" s="20"/>
      <c r="C126" s="21">
        <v>2110</v>
      </c>
      <c r="D126" s="22" t="s">
        <v>97</v>
      </c>
      <c r="E126" s="23">
        <v>529889</v>
      </c>
      <c r="F126" s="23"/>
    </row>
    <row r="127" spans="1:6" s="15" customFormat="1" ht="15.75" customHeight="1">
      <c r="A127" s="20"/>
      <c r="B127" s="20"/>
      <c r="C127" s="21">
        <v>4010</v>
      </c>
      <c r="D127" s="22" t="s">
        <v>8</v>
      </c>
      <c r="E127" s="23"/>
      <c r="F127" s="23">
        <v>330564</v>
      </c>
    </row>
    <row r="128" spans="1:6" s="15" customFormat="1" ht="15.75" customHeight="1">
      <c r="A128" s="20"/>
      <c r="B128" s="20"/>
      <c r="C128" s="21">
        <v>4040</v>
      </c>
      <c r="D128" s="22" t="s">
        <v>9</v>
      </c>
      <c r="E128" s="23"/>
      <c r="F128" s="23">
        <v>15469</v>
      </c>
    </row>
    <row r="129" spans="1:6" s="15" customFormat="1" ht="15.75" customHeight="1">
      <c r="A129" s="20"/>
      <c r="B129" s="20"/>
      <c r="C129" s="21">
        <v>4110</v>
      </c>
      <c r="D129" s="22" t="s">
        <v>10</v>
      </c>
      <c r="E129" s="23"/>
      <c r="F129" s="23">
        <v>51229</v>
      </c>
    </row>
    <row r="130" spans="1:6" s="15" customFormat="1" ht="15.75" customHeight="1">
      <c r="A130" s="20"/>
      <c r="B130" s="20"/>
      <c r="C130" s="21">
        <v>4120</v>
      </c>
      <c r="D130" s="22" t="s">
        <v>11</v>
      </c>
      <c r="E130" s="23"/>
      <c r="F130" s="23">
        <v>4354</v>
      </c>
    </row>
    <row r="131" spans="1:6" s="15" customFormat="1" ht="15.75" customHeight="1">
      <c r="A131" s="20"/>
      <c r="B131" s="20"/>
      <c r="C131" s="21">
        <v>4170</v>
      </c>
      <c r="D131" s="22" t="s">
        <v>12</v>
      </c>
      <c r="E131" s="23"/>
      <c r="F131" s="23">
        <v>0</v>
      </c>
    </row>
    <row r="132" spans="1:6" s="15" customFormat="1" ht="15.75" customHeight="1">
      <c r="A132" s="20"/>
      <c r="B132" s="20"/>
      <c r="C132" s="21">
        <v>4210</v>
      </c>
      <c r="D132" s="22" t="s">
        <v>13</v>
      </c>
      <c r="E132" s="23"/>
      <c r="F132" s="23">
        <v>37842</v>
      </c>
    </row>
    <row r="133" spans="1:6" s="15" customFormat="1" ht="15.75" customHeight="1">
      <c r="A133" s="20"/>
      <c r="B133" s="20"/>
      <c r="C133" s="21">
        <v>4220</v>
      </c>
      <c r="D133" s="22" t="s">
        <v>41</v>
      </c>
      <c r="E133" s="23"/>
      <c r="F133" s="23">
        <v>10400</v>
      </c>
    </row>
    <row r="134" spans="1:6" s="15" customFormat="1" ht="15.75" customHeight="1">
      <c r="A134" s="20"/>
      <c r="B134" s="20"/>
      <c r="C134" s="21">
        <v>4260</v>
      </c>
      <c r="D134" s="22" t="s">
        <v>14</v>
      </c>
      <c r="E134" s="23"/>
      <c r="F134" s="23">
        <v>7434</v>
      </c>
    </row>
    <row r="135" spans="1:6" s="15" customFormat="1" ht="15.75" customHeight="1">
      <c r="A135" s="20"/>
      <c r="B135" s="20"/>
      <c r="C135" s="21">
        <v>4270</v>
      </c>
      <c r="D135" s="22" t="s">
        <v>15</v>
      </c>
      <c r="E135" s="23"/>
      <c r="F135" s="23">
        <v>7656</v>
      </c>
    </row>
    <row r="136" spans="1:6" s="15" customFormat="1" ht="15.75" customHeight="1">
      <c r="A136" s="20"/>
      <c r="B136" s="20"/>
      <c r="C136" s="21">
        <v>4280</v>
      </c>
      <c r="D136" s="22" t="s">
        <v>16</v>
      </c>
      <c r="E136" s="23"/>
      <c r="F136" s="23">
        <v>240</v>
      </c>
    </row>
    <row r="137" spans="1:6" s="15" customFormat="1" ht="15.75" customHeight="1">
      <c r="A137" s="20"/>
      <c r="B137" s="20"/>
      <c r="C137" s="21">
        <v>4300</v>
      </c>
      <c r="D137" s="22" t="s">
        <v>7</v>
      </c>
      <c r="E137" s="23"/>
      <c r="F137" s="23">
        <v>40106</v>
      </c>
    </row>
    <row r="138" spans="1:6" s="15" customFormat="1" ht="15.75" customHeight="1">
      <c r="A138" s="20"/>
      <c r="B138" s="20"/>
      <c r="C138" s="21">
        <v>4360</v>
      </c>
      <c r="D138" s="22" t="s">
        <v>120</v>
      </c>
      <c r="E138" s="23"/>
      <c r="F138" s="23">
        <v>3710</v>
      </c>
    </row>
    <row r="139" spans="1:6" s="15" customFormat="1" ht="15.75" customHeight="1">
      <c r="A139" s="20"/>
      <c r="B139" s="20"/>
      <c r="C139" s="21">
        <v>4410</v>
      </c>
      <c r="D139" s="22" t="s">
        <v>17</v>
      </c>
      <c r="E139" s="23"/>
      <c r="F139" s="23">
        <v>2000</v>
      </c>
    </row>
    <row r="140" spans="1:6" s="15" customFormat="1" ht="15.75" customHeight="1">
      <c r="A140" s="20"/>
      <c r="B140" s="20"/>
      <c r="C140" s="21">
        <v>4430</v>
      </c>
      <c r="D140" s="22" t="s">
        <v>18</v>
      </c>
      <c r="E140" s="23"/>
      <c r="F140" s="23">
        <v>564</v>
      </c>
    </row>
    <row r="141" spans="1:6" s="15" customFormat="1" ht="15.75" customHeight="1">
      <c r="A141" s="20"/>
      <c r="B141" s="20"/>
      <c r="C141" s="21">
        <v>4440</v>
      </c>
      <c r="D141" s="22" t="s">
        <v>19</v>
      </c>
      <c r="E141" s="23"/>
      <c r="F141" s="23">
        <v>7658</v>
      </c>
    </row>
    <row r="142" spans="1:6" s="15" customFormat="1" ht="15.75" customHeight="1">
      <c r="A142" s="20"/>
      <c r="B142" s="20"/>
      <c r="C142" s="21">
        <v>4480</v>
      </c>
      <c r="D142" s="22" t="s">
        <v>20</v>
      </c>
      <c r="E142" s="23"/>
      <c r="F142" s="23">
        <v>3646</v>
      </c>
    </row>
    <row r="143" spans="1:6" s="15" customFormat="1" ht="15.75" customHeight="1">
      <c r="A143" s="20"/>
      <c r="B143" s="20"/>
      <c r="C143" s="21">
        <v>4520</v>
      </c>
      <c r="D143" s="22" t="s">
        <v>21</v>
      </c>
      <c r="E143" s="23"/>
      <c r="F143" s="23">
        <v>3057</v>
      </c>
    </row>
    <row r="144" spans="1:6" s="15" customFormat="1" ht="27" customHeight="1">
      <c r="A144" s="20"/>
      <c r="B144" s="20"/>
      <c r="C144" s="21">
        <v>4700</v>
      </c>
      <c r="D144" s="22" t="s">
        <v>98</v>
      </c>
      <c r="E144" s="23"/>
      <c r="F144" s="23">
        <v>3960</v>
      </c>
    </row>
    <row r="145" spans="1:6" s="15" customFormat="1" ht="17.25" customHeight="1">
      <c r="A145" s="16"/>
      <c r="B145" s="16" t="s">
        <v>159</v>
      </c>
      <c r="C145" s="17"/>
      <c r="D145" s="18" t="s">
        <v>160</v>
      </c>
      <c r="E145" s="19">
        <f>SUM(E146:E146)</f>
        <v>17600</v>
      </c>
      <c r="F145" s="19">
        <f>SUM(F147:F147)</f>
        <v>17600</v>
      </c>
    </row>
    <row r="146" spans="1:6" s="15" customFormat="1" ht="43.5" customHeight="1">
      <c r="A146" s="20"/>
      <c r="B146" s="20"/>
      <c r="C146" s="21">
        <v>2110</v>
      </c>
      <c r="D146" s="22" t="s">
        <v>97</v>
      </c>
      <c r="E146" s="23">
        <v>17600</v>
      </c>
      <c r="F146" s="23"/>
    </row>
    <row r="147" spans="1:6" s="15" customFormat="1" ht="15.75" customHeight="1">
      <c r="A147" s="20"/>
      <c r="B147" s="20"/>
      <c r="C147" s="21">
        <v>3110</v>
      </c>
      <c r="D147" s="22" t="s">
        <v>161</v>
      </c>
      <c r="E147" s="23"/>
      <c r="F147" s="23">
        <v>17600</v>
      </c>
    </row>
    <row r="148" spans="1:6" s="15" customFormat="1" ht="17.25" customHeight="1">
      <c r="A148" s="11">
        <v>853</v>
      </c>
      <c r="B148" s="11"/>
      <c r="C148" s="12"/>
      <c r="D148" s="13" t="s">
        <v>51</v>
      </c>
      <c r="E148" s="14">
        <f>SUM(E149)</f>
        <v>171000</v>
      </c>
      <c r="F148" s="14">
        <f>SUM(F149)</f>
        <v>171000</v>
      </c>
    </row>
    <row r="149" spans="1:6" s="15" customFormat="1" ht="17.25" customHeight="1">
      <c r="A149" s="16"/>
      <c r="B149" s="16">
        <v>85321</v>
      </c>
      <c r="C149" s="17"/>
      <c r="D149" s="18" t="s">
        <v>52</v>
      </c>
      <c r="E149" s="19">
        <f>SUM(E150)</f>
        <v>171000</v>
      </c>
      <c r="F149" s="19">
        <f>SUM(F150:F158)</f>
        <v>171000</v>
      </c>
    </row>
    <row r="150" spans="1:6" s="15" customFormat="1" ht="42.75" customHeight="1">
      <c r="A150" s="20"/>
      <c r="B150" s="20"/>
      <c r="C150" s="21">
        <v>2110</v>
      </c>
      <c r="D150" s="22" t="s">
        <v>97</v>
      </c>
      <c r="E150" s="23">
        <v>171000</v>
      </c>
      <c r="F150" s="23"/>
    </row>
    <row r="151" spans="1:6" s="15" customFormat="1" ht="15.75" customHeight="1">
      <c r="A151" s="20"/>
      <c r="B151" s="20"/>
      <c r="C151" s="21">
        <v>4010</v>
      </c>
      <c r="D151" s="22" t="s">
        <v>8</v>
      </c>
      <c r="E151" s="23"/>
      <c r="F151" s="23">
        <v>45508</v>
      </c>
    </row>
    <row r="152" spans="1:6" s="15" customFormat="1" ht="15.75" customHeight="1">
      <c r="A152" s="20"/>
      <c r="B152" s="20"/>
      <c r="C152" s="21">
        <v>4040</v>
      </c>
      <c r="D152" s="22" t="s">
        <v>9</v>
      </c>
      <c r="E152" s="23"/>
      <c r="F152" s="23">
        <v>2071</v>
      </c>
    </row>
    <row r="153" spans="1:6" s="15" customFormat="1" ht="15.75" customHeight="1">
      <c r="A153" s="20"/>
      <c r="B153" s="20"/>
      <c r="C153" s="21">
        <v>4110</v>
      </c>
      <c r="D153" s="22" t="s">
        <v>10</v>
      </c>
      <c r="E153" s="23"/>
      <c r="F153" s="23">
        <v>8855</v>
      </c>
    </row>
    <row r="154" spans="1:6" s="15" customFormat="1" ht="15.75" customHeight="1">
      <c r="A154" s="20"/>
      <c r="B154" s="20"/>
      <c r="C154" s="21">
        <v>4120</v>
      </c>
      <c r="D154" s="22" t="s">
        <v>11</v>
      </c>
      <c r="E154" s="23"/>
      <c r="F154" s="23">
        <v>133</v>
      </c>
    </row>
    <row r="155" spans="1:6" s="15" customFormat="1" ht="15.75" customHeight="1">
      <c r="A155" s="20"/>
      <c r="B155" s="20"/>
      <c r="C155" s="21">
        <v>4170</v>
      </c>
      <c r="D155" s="22" t="s">
        <v>12</v>
      </c>
      <c r="E155" s="23"/>
      <c r="F155" s="23">
        <v>31673</v>
      </c>
    </row>
    <row r="156" spans="1:6" s="15" customFormat="1" ht="15.75" customHeight="1">
      <c r="A156" s="20"/>
      <c r="B156" s="20"/>
      <c r="C156" s="21">
        <v>4210</v>
      </c>
      <c r="D156" s="22" t="s">
        <v>13</v>
      </c>
      <c r="E156" s="23"/>
      <c r="F156" s="23">
        <v>29217</v>
      </c>
    </row>
    <row r="157" spans="1:6" s="15" customFormat="1" ht="15.75" customHeight="1">
      <c r="A157" s="20"/>
      <c r="B157" s="20"/>
      <c r="C157" s="21">
        <v>4300</v>
      </c>
      <c r="D157" s="22" t="s">
        <v>7</v>
      </c>
      <c r="E157" s="23"/>
      <c r="F157" s="23">
        <v>52449</v>
      </c>
    </row>
    <row r="158" spans="1:6" s="15" customFormat="1" ht="15.75" customHeight="1">
      <c r="A158" s="20"/>
      <c r="B158" s="20"/>
      <c r="C158" s="21">
        <v>4440</v>
      </c>
      <c r="D158" s="22" t="s">
        <v>19</v>
      </c>
      <c r="E158" s="23"/>
      <c r="F158" s="23">
        <v>1094</v>
      </c>
    </row>
    <row r="159" spans="1:6" s="15" customFormat="1" ht="20.25" customHeight="1">
      <c r="A159" s="102" t="s">
        <v>96</v>
      </c>
      <c r="B159" s="103"/>
      <c r="C159" s="103"/>
      <c r="D159" s="104"/>
      <c r="E159" s="14">
        <f>SUM(E5,E9,E28,E59,E74,E79,E113,E120,E124,E148)</f>
        <v>10847971</v>
      </c>
      <c r="F159" s="14">
        <f>SUM(F5,F9,F28,F59,F74,F79,F113,F120,F124,F148)</f>
        <v>10847971</v>
      </c>
    </row>
    <row r="160" spans="1:6" ht="15.75" customHeight="1"/>
    <row r="161" spans="1:1" ht="15.75" customHeight="1"/>
    <row r="162" spans="1:1" s="68" customFormat="1" ht="14.25" customHeight="1">
      <c r="A162" s="68" t="s">
        <v>125</v>
      </c>
    </row>
    <row r="163" spans="1:1" s="68" customFormat="1" ht="14.25" customHeight="1">
      <c r="A163" s="68" t="s">
        <v>126</v>
      </c>
    </row>
    <row r="164" spans="1:1" s="1" customFormat="1" ht="15.75" customHeight="1"/>
    <row r="165" spans="1:1" s="1" customFormat="1" ht="15.75" customHeight="1"/>
    <row r="166" spans="1:1" s="1" customFormat="1" ht="15.75" customHeight="1"/>
    <row r="167" spans="1:1" ht="15.75" customHeight="1"/>
    <row r="168" spans="1:1" ht="15.75" customHeight="1"/>
    <row r="169" spans="1:1" ht="15.75" customHeight="1"/>
    <row r="170" spans="1:1" ht="15.75" customHeight="1"/>
    <row r="171" spans="1:1" ht="15.75" customHeight="1"/>
    <row r="172" spans="1:1" ht="15.75" customHeight="1"/>
  </sheetData>
  <sheetProtection algorithmName="SHA-512" hashValue="st+D+ICoezhZIUafMvWcHgXn8zCrA9cZNc8rl3VJjXS8IPn58e8GknUDW3ihdu1S+HkPWtYckCycOwMGMsIndQ==" saltValue="4Qff/k7KbjanXLAP/dQdvg==" spinCount="100000" sheet="1" objects="1" scenarios="1" formatColumns="0" formatRows="0"/>
  <mergeCells count="2">
    <mergeCell ref="A2:F2"/>
    <mergeCell ref="A159:D159"/>
  </mergeCells>
  <pageMargins left="0.68" right="0.27559055118110237" top="1.1299999999999999" bottom="0.9" header="0.47" footer="0.26"/>
  <pageSetup paperSize="9" scale="95" fitToWidth="0" fitToHeight="4" orientation="portrait" horizontalDpi="300" verticalDpi="300" r:id="rId1"/>
  <headerFooter differentFirst="1" alignWithMargins="0">
    <oddFooter>&amp;C&amp;P</oddFooter>
    <firstHeader>&amp;R&amp;10Tabela Nr 5
do uchwały Nr .............
Rady Powiatu w Otwocku
z dnia ...........................</firstHeader>
    <firstFooter>&amp;C&amp;P</first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tabSelected="1" zoomScaleNormal="100" workbookViewId="0">
      <pane ySplit="5" topLeftCell="A6" activePane="bottomLeft" state="frozen"/>
      <selection pane="bottomLeft" activeCell="K9" sqref="K9"/>
    </sheetView>
  </sheetViews>
  <sheetFormatPr defaultRowHeight="12"/>
  <cols>
    <col min="1" max="1" width="7.5" style="69" customWidth="1"/>
    <col min="2" max="2" width="10.6640625" style="69" customWidth="1"/>
    <col min="3" max="3" width="8.6640625" style="69" customWidth="1"/>
    <col min="4" max="4" width="46.5" style="1" customWidth="1"/>
    <col min="5" max="5" width="15" style="1" customWidth="1"/>
    <col min="6" max="6" width="15.33203125" style="1" customWidth="1"/>
    <col min="7" max="7" width="15" style="1" customWidth="1"/>
    <col min="8" max="10" width="9.33203125" style="1"/>
    <col min="11" max="11" width="10.33203125" style="1" bestFit="1" customWidth="1"/>
    <col min="12" max="16384" width="9.33203125" style="1"/>
  </cols>
  <sheetData>
    <row r="1" spans="1:12" ht="9" customHeight="1">
      <c r="F1" s="70"/>
      <c r="G1" s="70"/>
    </row>
    <row r="2" spans="1:12" s="72" customFormat="1" ht="33" customHeight="1">
      <c r="A2" s="105" t="s">
        <v>139</v>
      </c>
      <c r="B2" s="105"/>
      <c r="C2" s="105"/>
      <c r="D2" s="105"/>
      <c r="E2" s="105"/>
      <c r="F2" s="105"/>
      <c r="G2" s="105"/>
      <c r="H2" s="71"/>
    </row>
    <row r="3" spans="1:12" ht="10.5" customHeight="1" thickBot="1"/>
    <row r="4" spans="1:12" ht="20.25" customHeight="1" thickBot="1">
      <c r="A4" s="106" t="s">
        <v>0</v>
      </c>
      <c r="B4" s="106" t="s">
        <v>1</v>
      </c>
      <c r="C4" s="106" t="s">
        <v>2</v>
      </c>
      <c r="D4" s="106" t="s">
        <v>54</v>
      </c>
      <c r="E4" s="106" t="s">
        <v>140</v>
      </c>
      <c r="F4" s="106"/>
      <c r="G4" s="106"/>
    </row>
    <row r="5" spans="1:12" ht="20.25" customHeight="1" thickBot="1">
      <c r="A5" s="106"/>
      <c r="B5" s="106"/>
      <c r="C5" s="106"/>
      <c r="D5" s="106"/>
      <c r="E5" s="90" t="s">
        <v>141</v>
      </c>
      <c r="F5" s="90" t="s">
        <v>142</v>
      </c>
      <c r="G5" s="90" t="s">
        <v>143</v>
      </c>
    </row>
    <row r="6" spans="1:12" s="73" customFormat="1" ht="12.75" customHeight="1" thickBot="1">
      <c r="A6" s="93">
        <v>1</v>
      </c>
      <c r="B6" s="93">
        <v>2</v>
      </c>
      <c r="C6" s="93">
        <v>3</v>
      </c>
      <c r="D6" s="93">
        <v>4</v>
      </c>
      <c r="E6" s="93">
        <v>5</v>
      </c>
      <c r="F6" s="93">
        <v>6</v>
      </c>
      <c r="G6" s="93">
        <v>7</v>
      </c>
    </row>
    <row r="7" spans="1:12" ht="31.5" customHeight="1" thickBot="1">
      <c r="A7" s="107" t="s">
        <v>144</v>
      </c>
      <c r="B7" s="107"/>
      <c r="C7" s="107"/>
      <c r="D7" s="84" t="s">
        <v>92</v>
      </c>
      <c r="E7" s="74" t="s">
        <v>145</v>
      </c>
      <c r="F7" s="74" t="s">
        <v>145</v>
      </c>
      <c r="G7" s="74" t="s">
        <v>145</v>
      </c>
    </row>
    <row r="8" spans="1:12" s="77" customFormat="1" ht="63" customHeight="1" thickBot="1">
      <c r="A8" s="75">
        <v>150</v>
      </c>
      <c r="B8" s="75">
        <v>15011</v>
      </c>
      <c r="C8" s="75">
        <v>6639</v>
      </c>
      <c r="D8" s="91" t="s">
        <v>127</v>
      </c>
      <c r="E8" s="74"/>
      <c r="F8" s="74"/>
      <c r="G8" s="76">
        <v>99409</v>
      </c>
    </row>
    <row r="9" spans="1:12" s="77" customFormat="1" ht="61.5" customHeight="1" thickBot="1">
      <c r="A9" s="75">
        <v>600</v>
      </c>
      <c r="B9" s="75">
        <v>60004</v>
      </c>
      <c r="C9" s="75">
        <v>2310</v>
      </c>
      <c r="D9" s="92" t="s">
        <v>128</v>
      </c>
      <c r="E9" s="74"/>
      <c r="F9" s="74"/>
      <c r="G9" s="76">
        <v>200000</v>
      </c>
    </row>
    <row r="10" spans="1:12" s="77" customFormat="1" ht="58.5" customHeight="1" thickBot="1">
      <c r="A10" s="75">
        <v>600</v>
      </c>
      <c r="B10" s="75">
        <v>60016</v>
      </c>
      <c r="C10" s="75">
        <v>6300</v>
      </c>
      <c r="D10" s="92" t="s">
        <v>163</v>
      </c>
      <c r="E10" s="74"/>
      <c r="F10" s="74"/>
      <c r="G10" s="76">
        <v>3000</v>
      </c>
    </row>
    <row r="11" spans="1:12" s="77" customFormat="1" ht="62.25" customHeight="1" thickBot="1">
      <c r="A11" s="74">
        <v>750</v>
      </c>
      <c r="B11" s="74">
        <v>75095</v>
      </c>
      <c r="C11" s="74">
        <v>6639</v>
      </c>
      <c r="D11" s="91" t="s">
        <v>127</v>
      </c>
      <c r="E11" s="94"/>
      <c r="F11" s="94"/>
      <c r="G11" s="95">
        <v>18392</v>
      </c>
    </row>
    <row r="12" spans="1:12" s="77" customFormat="1" ht="46.5" customHeight="1" thickBot="1">
      <c r="A12" s="74">
        <v>754</v>
      </c>
      <c r="B12" s="74">
        <v>75404</v>
      </c>
      <c r="C12" s="74">
        <v>6170</v>
      </c>
      <c r="D12" s="79" t="s">
        <v>146</v>
      </c>
      <c r="E12" s="94"/>
      <c r="F12" s="94"/>
      <c r="G12" s="95">
        <v>36000</v>
      </c>
    </row>
    <row r="13" spans="1:12" s="77" customFormat="1" ht="60" customHeight="1" thickBot="1">
      <c r="A13" s="74">
        <v>852</v>
      </c>
      <c r="B13" s="74">
        <v>85201</v>
      </c>
      <c r="C13" s="74">
        <v>2320</v>
      </c>
      <c r="D13" s="79" t="s">
        <v>129</v>
      </c>
      <c r="E13" s="79"/>
      <c r="F13" s="79"/>
      <c r="G13" s="80">
        <v>38000</v>
      </c>
      <c r="H13" s="78"/>
      <c r="I13" s="78"/>
      <c r="J13" s="78"/>
      <c r="K13" s="78"/>
      <c r="L13" s="78"/>
    </row>
    <row r="14" spans="1:12" s="77" customFormat="1" ht="59.25" customHeight="1" thickBot="1">
      <c r="A14" s="74">
        <v>852</v>
      </c>
      <c r="B14" s="74">
        <v>85201</v>
      </c>
      <c r="C14" s="74">
        <v>2330</v>
      </c>
      <c r="D14" s="79" t="s">
        <v>130</v>
      </c>
      <c r="E14" s="79"/>
      <c r="F14" s="79"/>
      <c r="G14" s="80">
        <v>107360</v>
      </c>
      <c r="H14" s="78"/>
      <c r="I14" s="78"/>
      <c r="J14" s="78"/>
      <c r="K14" s="78"/>
      <c r="L14" s="78"/>
    </row>
    <row r="15" spans="1:12" s="77" customFormat="1" ht="59.25" customHeight="1" thickBot="1">
      <c r="A15" s="74">
        <v>852</v>
      </c>
      <c r="B15" s="74">
        <v>85204</v>
      </c>
      <c r="C15" s="74">
        <v>2320</v>
      </c>
      <c r="D15" s="79" t="s">
        <v>129</v>
      </c>
      <c r="E15" s="79"/>
      <c r="F15" s="79"/>
      <c r="G15" s="80">
        <v>246289</v>
      </c>
      <c r="H15" s="78"/>
      <c r="I15" s="78"/>
      <c r="J15" s="78"/>
      <c r="K15" s="78"/>
      <c r="L15" s="78"/>
    </row>
    <row r="16" spans="1:12" s="77" customFormat="1" ht="59.25" customHeight="1" thickBot="1">
      <c r="A16" s="74">
        <v>853</v>
      </c>
      <c r="B16" s="74">
        <v>85311</v>
      </c>
      <c r="C16" s="74">
        <v>2320</v>
      </c>
      <c r="D16" s="79" t="s">
        <v>129</v>
      </c>
      <c r="E16" s="79"/>
      <c r="F16" s="79"/>
      <c r="G16" s="80">
        <v>1812</v>
      </c>
      <c r="H16" s="78"/>
      <c r="I16" s="78"/>
      <c r="J16" s="78"/>
      <c r="K16" s="78"/>
      <c r="L16" s="78"/>
    </row>
    <row r="17" spans="1:12" s="77" customFormat="1" ht="48.75" customHeight="1" thickBot="1">
      <c r="A17" s="74">
        <v>900</v>
      </c>
      <c r="B17" s="74">
        <v>90095</v>
      </c>
      <c r="C17" s="74">
        <v>2710</v>
      </c>
      <c r="D17" s="79" t="s">
        <v>131</v>
      </c>
      <c r="E17" s="79"/>
      <c r="F17" s="79"/>
      <c r="G17" s="80">
        <v>10000</v>
      </c>
      <c r="H17" s="78"/>
      <c r="I17" s="78"/>
      <c r="J17" s="78"/>
      <c r="K17" s="78"/>
      <c r="L17" s="78"/>
    </row>
    <row r="18" spans="1:12" s="77" customFormat="1" ht="37.5" customHeight="1" thickBot="1">
      <c r="A18" s="74">
        <v>921</v>
      </c>
      <c r="B18" s="74">
        <v>92116</v>
      </c>
      <c r="C18" s="74">
        <v>2480</v>
      </c>
      <c r="D18" s="79" t="s">
        <v>147</v>
      </c>
      <c r="E18" s="89">
        <v>340470</v>
      </c>
      <c r="F18" s="79"/>
      <c r="G18" s="80"/>
      <c r="H18" s="78"/>
      <c r="I18" s="78"/>
      <c r="J18" s="78"/>
      <c r="K18" s="78"/>
      <c r="L18" s="78"/>
    </row>
    <row r="19" spans="1:12" s="82" customFormat="1" ht="22.5" customHeight="1" thickBot="1">
      <c r="A19" s="106" t="s">
        <v>148</v>
      </c>
      <c r="B19" s="106"/>
      <c r="C19" s="106"/>
      <c r="D19" s="106"/>
      <c r="E19" s="81">
        <f>SUM(E8:E18)</f>
        <v>340470</v>
      </c>
      <c r="F19" s="81">
        <f>SUM(F8:F18)</f>
        <v>0</v>
      </c>
      <c r="G19" s="81">
        <f>SUM(G8:G18)</f>
        <v>760262</v>
      </c>
      <c r="I19" s="83"/>
    </row>
    <row r="20" spans="1:12" s="77" customFormat="1" ht="42" customHeight="1" thickBot="1">
      <c r="A20" s="107" t="s">
        <v>149</v>
      </c>
      <c r="B20" s="107"/>
      <c r="C20" s="107"/>
      <c r="D20" s="84" t="s">
        <v>92</v>
      </c>
      <c r="E20" s="74" t="s">
        <v>145</v>
      </c>
      <c r="F20" s="74" t="s">
        <v>145</v>
      </c>
      <c r="G20" s="74" t="s">
        <v>145</v>
      </c>
      <c r="I20" s="85"/>
      <c r="K20" s="69"/>
    </row>
    <row r="21" spans="1:12" s="77" customFormat="1" ht="61.5" customHeight="1" thickBot="1">
      <c r="A21" s="96" t="s">
        <v>3</v>
      </c>
      <c r="B21" s="96" t="s">
        <v>150</v>
      </c>
      <c r="C21" s="96" t="s">
        <v>151</v>
      </c>
      <c r="D21" s="79" t="s">
        <v>152</v>
      </c>
      <c r="E21" s="94"/>
      <c r="F21" s="94"/>
      <c r="G21" s="95">
        <v>40000</v>
      </c>
      <c r="I21" s="85"/>
      <c r="K21" s="69"/>
    </row>
    <row r="22" spans="1:12" s="77" customFormat="1" ht="48.75" customHeight="1" thickBot="1">
      <c r="A22" s="74">
        <v>630</v>
      </c>
      <c r="B22" s="74">
        <v>63003</v>
      </c>
      <c r="C22" s="74">
        <v>2820</v>
      </c>
      <c r="D22" s="79" t="s">
        <v>153</v>
      </c>
      <c r="E22" s="94"/>
      <c r="F22" s="94"/>
      <c r="G22" s="95">
        <v>3008</v>
      </c>
      <c r="I22" s="85"/>
      <c r="K22" s="69"/>
    </row>
    <row r="23" spans="1:12" s="77" customFormat="1" ht="48" customHeight="1" thickBot="1">
      <c r="A23" s="74">
        <v>754</v>
      </c>
      <c r="B23" s="74">
        <v>75495</v>
      </c>
      <c r="C23" s="74">
        <v>2820</v>
      </c>
      <c r="D23" s="79" t="s">
        <v>153</v>
      </c>
      <c r="E23" s="94"/>
      <c r="F23" s="94"/>
      <c r="G23" s="95">
        <v>10000</v>
      </c>
      <c r="I23" s="85"/>
      <c r="K23" s="69"/>
    </row>
    <row r="24" spans="1:12" s="77" customFormat="1" ht="35.25" customHeight="1" thickBot="1">
      <c r="A24" s="74">
        <v>801</v>
      </c>
      <c r="B24" s="74">
        <v>80120</v>
      </c>
      <c r="C24" s="74">
        <v>2540</v>
      </c>
      <c r="D24" s="79" t="s">
        <v>154</v>
      </c>
      <c r="E24" s="89">
        <v>1470519</v>
      </c>
      <c r="F24" s="79"/>
      <c r="G24" s="89"/>
    </row>
    <row r="25" spans="1:12" s="77" customFormat="1" ht="35.25" customHeight="1" thickBot="1">
      <c r="A25" s="74">
        <v>801</v>
      </c>
      <c r="B25" s="74">
        <v>80142</v>
      </c>
      <c r="C25" s="74">
        <v>2540</v>
      </c>
      <c r="D25" s="79" t="s">
        <v>154</v>
      </c>
      <c r="E25" s="89">
        <v>62230</v>
      </c>
      <c r="F25" s="79"/>
      <c r="G25" s="89"/>
    </row>
    <row r="26" spans="1:12" s="77" customFormat="1" ht="35.25" customHeight="1" thickBot="1">
      <c r="A26" s="74">
        <v>801</v>
      </c>
      <c r="B26" s="74">
        <v>80150</v>
      </c>
      <c r="C26" s="74">
        <v>2540</v>
      </c>
      <c r="D26" s="79" t="s">
        <v>154</v>
      </c>
      <c r="E26" s="89">
        <v>67251</v>
      </c>
      <c r="F26" s="79"/>
      <c r="G26" s="89"/>
    </row>
    <row r="27" spans="1:12" s="77" customFormat="1" ht="47.25" customHeight="1" thickBot="1">
      <c r="A27" s="74">
        <v>852</v>
      </c>
      <c r="B27" s="74">
        <v>85202</v>
      </c>
      <c r="C27" s="74">
        <v>2820</v>
      </c>
      <c r="D27" s="79" t="s">
        <v>153</v>
      </c>
      <c r="E27" s="79"/>
      <c r="F27" s="79"/>
      <c r="G27" s="89">
        <v>275000</v>
      </c>
    </row>
    <row r="28" spans="1:12" s="77" customFormat="1" ht="47.25" customHeight="1" thickBot="1">
      <c r="A28" s="74">
        <v>852</v>
      </c>
      <c r="B28" s="74">
        <v>85220</v>
      </c>
      <c r="C28" s="74">
        <v>2820</v>
      </c>
      <c r="D28" s="79" t="s">
        <v>153</v>
      </c>
      <c r="E28" s="79"/>
      <c r="F28" s="79"/>
      <c r="G28" s="89">
        <v>70000</v>
      </c>
    </row>
    <row r="29" spans="1:12" s="77" customFormat="1" ht="36" customHeight="1" thickBot="1">
      <c r="A29" s="74">
        <v>853</v>
      </c>
      <c r="B29" s="74">
        <v>85311</v>
      </c>
      <c r="C29" s="74">
        <v>2580</v>
      </c>
      <c r="D29" s="79" t="s">
        <v>155</v>
      </c>
      <c r="E29" s="89">
        <v>160644</v>
      </c>
      <c r="F29" s="79"/>
      <c r="G29" s="89"/>
    </row>
    <row r="30" spans="1:12" s="77" customFormat="1" ht="45.75" customHeight="1" thickBot="1">
      <c r="A30" s="74">
        <v>921</v>
      </c>
      <c r="B30" s="74">
        <v>92105</v>
      </c>
      <c r="C30" s="74">
        <v>2820</v>
      </c>
      <c r="D30" s="79" t="s">
        <v>153</v>
      </c>
      <c r="E30" s="89"/>
      <c r="F30" s="79"/>
      <c r="G30" s="89">
        <v>28000</v>
      </c>
    </row>
    <row r="31" spans="1:12" s="77" customFormat="1" ht="45.75" customHeight="1" thickBot="1">
      <c r="A31" s="74">
        <v>926</v>
      </c>
      <c r="B31" s="74">
        <v>92605</v>
      </c>
      <c r="C31" s="74">
        <v>2820</v>
      </c>
      <c r="D31" s="79" t="s">
        <v>153</v>
      </c>
      <c r="E31" s="97"/>
      <c r="F31" s="79"/>
      <c r="G31" s="89">
        <v>78000</v>
      </c>
      <c r="I31" s="85"/>
      <c r="K31" s="85"/>
    </row>
    <row r="32" spans="1:12" ht="22.5" customHeight="1" thickBot="1">
      <c r="A32" s="108" t="s">
        <v>156</v>
      </c>
      <c r="B32" s="108"/>
      <c r="C32" s="108"/>
      <c r="D32" s="108"/>
      <c r="E32" s="86">
        <f>SUM(E21:E31)</f>
        <v>1760644</v>
      </c>
      <c r="F32" s="86">
        <f>SUM(F21:F31)</f>
        <v>0</v>
      </c>
      <c r="G32" s="86">
        <f>SUM(G21:G31)</f>
        <v>504008</v>
      </c>
    </row>
    <row r="33" spans="1:7" s="88" customFormat="1" ht="26.25" customHeight="1" thickBot="1">
      <c r="A33" s="109" t="s">
        <v>157</v>
      </c>
      <c r="B33" s="109"/>
      <c r="C33" s="109"/>
      <c r="D33" s="109"/>
      <c r="E33" s="109"/>
      <c r="F33" s="109"/>
      <c r="G33" s="87">
        <f>SUM(E19,G19,E32,G32)</f>
        <v>3365384</v>
      </c>
    </row>
    <row r="34" spans="1:7" ht="15.75" customHeight="1"/>
    <row r="35" spans="1:7" ht="15.75" customHeight="1"/>
    <row r="36" spans="1:7" s="68" customFormat="1" ht="14.25" customHeight="1">
      <c r="A36" s="68" t="s">
        <v>125</v>
      </c>
    </row>
    <row r="37" spans="1:7" s="68" customFormat="1" ht="14.25" customHeight="1">
      <c r="A37" s="68" t="s">
        <v>126</v>
      </c>
    </row>
    <row r="38" spans="1:7" ht="15.75" customHeight="1"/>
    <row r="39" spans="1:7" ht="15.75" customHeight="1">
      <c r="A39" s="1"/>
      <c r="B39" s="1"/>
      <c r="C39" s="1"/>
    </row>
    <row r="40" spans="1:7" ht="15.75" customHeight="1">
      <c r="A40" s="1"/>
      <c r="B40" s="1"/>
      <c r="C40" s="1"/>
    </row>
    <row r="41" spans="1:7" ht="15.75" customHeight="1">
      <c r="A41" s="1"/>
      <c r="B41" s="1"/>
      <c r="C41" s="1"/>
    </row>
    <row r="42" spans="1:7" ht="15.75" customHeight="1"/>
    <row r="43" spans="1:7" ht="15.75" customHeight="1"/>
    <row r="44" spans="1:7" ht="15.75" customHeight="1"/>
    <row r="45" spans="1:7" ht="15.75" customHeight="1"/>
    <row r="46" spans="1:7" ht="15.75" customHeight="1"/>
    <row r="47" spans="1:7" ht="15.75" customHeight="1"/>
    <row r="48" spans="1:7" ht="15.75" customHeight="1"/>
    <row r="49" ht="15.75" customHeight="1"/>
  </sheetData>
  <sheetProtection algorithmName="SHA-512" hashValue="4LV2ridjXe7PFrQm6OkV+b6u37T9B/J7nec+o5wVI8QgW6rO/Tc8kDyAWeunTcf9O5zWswjAvBW/GDegAZvM9g==" saltValue="eOOTuMc3tIZ7B7QQOA3tEg==" spinCount="100000" sheet="1" objects="1" scenarios="1" formatColumns="0" formatRows="0"/>
  <mergeCells count="11">
    <mergeCell ref="A7:C7"/>
    <mergeCell ref="A19:D19"/>
    <mergeCell ref="A20:C20"/>
    <mergeCell ref="A32:D32"/>
    <mergeCell ref="A33:F33"/>
    <mergeCell ref="A2:G2"/>
    <mergeCell ref="A4:A5"/>
    <mergeCell ref="B4:B5"/>
    <mergeCell ref="C4:C5"/>
    <mergeCell ref="D4:D5"/>
    <mergeCell ref="E4:G4"/>
  </mergeCells>
  <pageMargins left="0.70866141732283472" right="0.23622047244094491" top="1.43" bottom="1.22" header="0.74803149606299213" footer="0.55118110236220474"/>
  <pageSetup paperSize="9" scale="90" orientation="portrait" horizontalDpi="300" verticalDpi="300" r:id="rId1"/>
  <headerFooter differentFirst="1" alignWithMargins="0">
    <oddFooter>&amp;C&amp;P</oddFooter>
    <firstHeader>&amp;R&amp;10Załącznik Nr 1 
do uchwały Nr...............
Rady Powiatu w Otwocku
z dnia..................</firstHeader>
    <firstFooter>&amp;C&amp;P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2</vt:i4>
      </vt:variant>
    </vt:vector>
  </HeadingPairs>
  <TitlesOfParts>
    <vt:vector size="5" baseType="lpstr">
      <vt:lpstr>Tab.3</vt:lpstr>
      <vt:lpstr>Tab.5</vt:lpstr>
      <vt:lpstr>Zał.1</vt:lpstr>
      <vt:lpstr>Tab.5!Obszar_wydruku</vt:lpstr>
      <vt:lpstr>Zał.1!Obszar_wydruku</vt:lpstr>
    </vt:vector>
  </TitlesOfParts>
  <Company>Starostwo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Starostwo</dc:creator>
  <cp:lastModifiedBy>Jolanta Wyszomirska</cp:lastModifiedBy>
  <cp:lastPrinted>2015-12-17T08:33:58Z</cp:lastPrinted>
  <dcterms:created xsi:type="dcterms:W3CDTF">2011-01-27T10:19:23Z</dcterms:created>
  <dcterms:modified xsi:type="dcterms:W3CDTF">2015-12-17T08:34:46Z</dcterms:modified>
</cp:coreProperties>
</file>