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Jolanta Wyszomirska\Desktop\XI sesja - 22.12.15 r\"/>
    </mc:Choice>
  </mc:AlternateContent>
  <bookViews>
    <workbookView xWindow="0" yWindow="0" windowWidth="28800" windowHeight="12435" tabRatio="821"/>
  </bookViews>
  <sheets>
    <sheet name="Tab.1" sheetId="1" r:id="rId1"/>
    <sheet name="Tab.2" sheetId="14" r:id="rId2"/>
    <sheet name="Tab.2a" sheetId="12" r:id="rId3"/>
    <sheet name="Tab.3" sheetId="4" r:id="rId4"/>
    <sheet name="Tab.4" sheetId="5" r:id="rId5"/>
    <sheet name="Tab.5" sheetId="6" r:id="rId6"/>
    <sheet name="Tab.6" sheetId="7" r:id="rId7"/>
    <sheet name="Tab.7" sheetId="8" r:id="rId8"/>
    <sheet name="Tab.8" sheetId="9" r:id="rId9"/>
    <sheet name="Zał.1" sheetId="10" r:id="rId10"/>
    <sheet name="Zał.2" sheetId="11" r:id="rId11"/>
  </sheets>
  <definedNames>
    <definedName name="__xlnm.Print_Area_1" localSheetId="2">Tab.2a!$A$2:$M$73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7">#REF!</definedName>
    <definedName name="__xlnm.Print_Area_1" localSheetId="8">#REF!</definedName>
    <definedName name="__xlnm.Print_Area_1" localSheetId="9">#REF!</definedName>
    <definedName name="__xlnm.Print_Area_1" localSheetId="10">#REF!</definedName>
    <definedName name="__xlnm.Print_Area_1">#REF!</definedName>
    <definedName name="_xlnm._FilterDatabase" localSheetId="0" hidden="1">Tab.1!$D$1:$D$163</definedName>
    <definedName name="_xlnm._FilterDatabase" localSheetId="1" hidden="1">Tab.2!$D$1:$D$742</definedName>
    <definedName name="_xlnm._FilterDatabase" localSheetId="5" hidden="1">Tab.5!$C$1:$C$153</definedName>
    <definedName name="_xlnm._FilterDatabase" localSheetId="7" hidden="1">Tab.7!$D$2:$D$36</definedName>
    <definedName name="_xlnm.Print_Area" localSheetId="0">Tab.1!$A$1:$H$157</definedName>
    <definedName name="_xlnm.Print_Area" localSheetId="1">Tab.2!$A$2:$T$741</definedName>
    <definedName name="_xlnm.Print_Area" localSheetId="2">Tab.2a!$A$1:$K$69</definedName>
    <definedName name="_xlnm.Print_Area" localSheetId="5">Tab.5!$A$1:$F$156</definedName>
    <definedName name="_xlnm.Print_Area" localSheetId="9">Zał.1!$A$1:$G$36</definedName>
    <definedName name="_xlnm.Print_Area" localSheetId="10">Zał.2!$A$1:$H$14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7">#REF!</definedName>
    <definedName name="t" localSheetId="8">#REF!</definedName>
    <definedName name="t" localSheetId="9">#REF!</definedName>
    <definedName name="t" localSheetId="10">#REF!</definedName>
    <definedName name="t">#REF!</definedName>
    <definedName name="_xlnm.Print_Titles" localSheetId="0">Tab.1!$4:$5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8" l="1"/>
  <c r="G31" i="8"/>
  <c r="F31" i="8"/>
  <c r="G65" i="12" l="1"/>
  <c r="H65" i="12"/>
  <c r="I65" i="12"/>
  <c r="J65" i="12"/>
  <c r="F65" i="12"/>
  <c r="G59" i="12"/>
  <c r="F59" i="12"/>
  <c r="F58" i="12"/>
  <c r="F37" i="12" l="1"/>
  <c r="F38" i="12"/>
  <c r="F39" i="12"/>
  <c r="F40" i="12"/>
  <c r="F41" i="12"/>
  <c r="F42" i="12"/>
  <c r="F153" i="6" l="1"/>
  <c r="E153" i="6"/>
  <c r="F57" i="6"/>
  <c r="E57" i="6"/>
  <c r="F104" i="6"/>
  <c r="E104" i="6"/>
  <c r="F105" i="6"/>
  <c r="E105" i="6"/>
  <c r="G153" i="1" l="1"/>
  <c r="H153" i="1"/>
  <c r="F153" i="1"/>
  <c r="G150" i="1"/>
  <c r="H150" i="1"/>
  <c r="F150" i="1"/>
  <c r="G67" i="1"/>
  <c r="H67" i="1"/>
  <c r="F67" i="1"/>
  <c r="G47" i="1"/>
  <c r="H47" i="1"/>
  <c r="F47" i="1"/>
  <c r="F69" i="1"/>
  <c r="F68" i="1" s="1"/>
  <c r="H68" i="1"/>
  <c r="G68" i="1"/>
  <c r="G157" i="1" l="1"/>
  <c r="H157" i="1"/>
  <c r="F10" i="12" l="1"/>
  <c r="G60" i="1" l="1"/>
  <c r="H60" i="1"/>
  <c r="F33" i="10" l="1"/>
  <c r="G33" i="10"/>
  <c r="F115" i="6" l="1"/>
  <c r="F29" i="6"/>
  <c r="E15" i="5" l="1"/>
  <c r="F15" i="5"/>
  <c r="G15" i="5"/>
  <c r="H15" i="5"/>
  <c r="I15" i="5"/>
  <c r="G155" i="1" l="1"/>
  <c r="H155" i="1"/>
  <c r="F32" i="12" l="1"/>
  <c r="G62" i="12" l="1"/>
  <c r="F61" i="12"/>
  <c r="G13" i="9" l="1"/>
  <c r="G12" i="9"/>
  <c r="G15" i="9" s="1"/>
  <c r="G91" i="1"/>
  <c r="H91" i="1"/>
  <c r="G154" i="1" l="1"/>
  <c r="H154" i="1"/>
  <c r="G156" i="1"/>
  <c r="H156" i="1"/>
  <c r="F136" i="6" l="1"/>
  <c r="E136" i="6"/>
  <c r="F125" i="1"/>
  <c r="F124" i="1" s="1"/>
  <c r="H124" i="1"/>
  <c r="G124" i="1"/>
  <c r="F120" i="1"/>
  <c r="F119" i="1" s="1"/>
  <c r="H119" i="1"/>
  <c r="G119" i="1"/>
  <c r="G34" i="1"/>
  <c r="H34" i="1"/>
  <c r="F38" i="1"/>
  <c r="F25" i="1" l="1"/>
  <c r="F24" i="1"/>
  <c r="F76" i="1"/>
  <c r="F75" i="1" l="1"/>
  <c r="F14" i="11" l="1"/>
  <c r="G14" i="11"/>
  <c r="H14" i="11"/>
  <c r="D13" i="5" l="1"/>
  <c r="F11" i="12" l="1"/>
  <c r="F17" i="12" l="1"/>
  <c r="F34" i="12"/>
  <c r="F31" i="12"/>
  <c r="F30" i="12"/>
  <c r="F26" i="12"/>
  <c r="F20" i="12" l="1"/>
  <c r="F16" i="12"/>
  <c r="F15" i="12"/>
  <c r="F14" i="12"/>
  <c r="F12" i="12" l="1"/>
  <c r="G64" i="12" l="1"/>
  <c r="F63" i="12"/>
  <c r="F64" i="12" s="1"/>
  <c r="F60" i="12"/>
  <c r="F62" i="12" s="1"/>
  <c r="G57" i="12"/>
  <c r="F56" i="12"/>
  <c r="F57" i="12" s="1"/>
  <c r="G55" i="12"/>
  <c r="F54" i="12"/>
  <c r="F55" i="12" s="1"/>
  <c r="G53" i="12"/>
  <c r="F52" i="12"/>
  <c r="F51" i="12"/>
  <c r="G50" i="12"/>
  <c r="F49" i="12"/>
  <c r="F50" i="12" s="1"/>
  <c r="G48" i="12"/>
  <c r="F47" i="12"/>
  <c r="F48" i="12" s="1"/>
  <c r="G46" i="12"/>
  <c r="F45" i="12"/>
  <c r="F46" i="12" s="1"/>
  <c r="G44" i="12"/>
  <c r="F43" i="12"/>
  <c r="F28" i="12"/>
  <c r="F27" i="12"/>
  <c r="F22" i="12"/>
  <c r="F21" i="12"/>
  <c r="F19" i="12"/>
  <c r="F18" i="12"/>
  <c r="F9" i="12"/>
  <c r="F8" i="12"/>
  <c r="F53" i="12" l="1"/>
  <c r="F44" i="12"/>
  <c r="E14" i="11" l="1"/>
  <c r="F13" i="11"/>
  <c r="F12" i="11"/>
  <c r="F11" i="11"/>
  <c r="F10" i="11"/>
  <c r="F9" i="11"/>
  <c r="F8" i="11"/>
  <c r="F7" i="11"/>
  <c r="F6" i="11"/>
  <c r="E33" i="10"/>
  <c r="G18" i="10"/>
  <c r="F18" i="10"/>
  <c r="E18" i="10"/>
  <c r="G10" i="9"/>
  <c r="G9" i="9" s="1"/>
  <c r="F7" i="9"/>
  <c r="F6" i="9" s="1"/>
  <c r="F15" i="9" s="1"/>
  <c r="F34" i="8"/>
  <c r="G29" i="8"/>
  <c r="G28" i="8" s="1"/>
  <c r="G25" i="8"/>
  <c r="G24" i="8" s="1"/>
  <c r="F25" i="8"/>
  <c r="F24" i="8" s="1"/>
  <c r="G21" i="8"/>
  <c r="F21" i="8"/>
  <c r="G17" i="8"/>
  <c r="F17" i="8"/>
  <c r="G14" i="8"/>
  <c r="G11" i="8" s="1"/>
  <c r="F12" i="8"/>
  <c r="F11" i="8"/>
  <c r="F8" i="8"/>
  <c r="F5" i="8" s="1"/>
  <c r="G6" i="8"/>
  <c r="G5" i="8" s="1"/>
  <c r="G8" i="7"/>
  <c r="F8" i="7"/>
  <c r="G7" i="7"/>
  <c r="G13" i="7" s="1"/>
  <c r="F7" i="7"/>
  <c r="F13" i="7" s="1"/>
  <c r="F143" i="6"/>
  <c r="F142" i="6" s="1"/>
  <c r="E143" i="6"/>
  <c r="E142" i="6" s="1"/>
  <c r="F139" i="6"/>
  <c r="E139" i="6"/>
  <c r="E115" i="6"/>
  <c r="F111" i="6"/>
  <c r="F110" i="6" s="1"/>
  <c r="E111" i="6"/>
  <c r="E110" i="6" s="1"/>
  <c r="F101" i="6"/>
  <c r="E101" i="6"/>
  <c r="F72" i="6"/>
  <c r="E72" i="6"/>
  <c r="F64" i="6"/>
  <c r="E64" i="6"/>
  <c r="F58" i="6"/>
  <c r="E58" i="6"/>
  <c r="F35" i="6"/>
  <c r="E35" i="6"/>
  <c r="E29" i="6"/>
  <c r="F10" i="6"/>
  <c r="F9" i="6" s="1"/>
  <c r="E10" i="6"/>
  <c r="E9" i="6" s="1"/>
  <c r="F6" i="6"/>
  <c r="F5" i="6" s="1"/>
  <c r="E6" i="6"/>
  <c r="E5" i="6" s="1"/>
  <c r="D14" i="5"/>
  <c r="D9" i="5"/>
  <c r="D15" i="5" s="1"/>
  <c r="G16" i="8" l="1"/>
  <c r="G36" i="8" s="1"/>
  <c r="E114" i="6"/>
  <c r="F114" i="6"/>
  <c r="F16" i="8"/>
  <c r="F36" i="8" s="1"/>
  <c r="F28" i="6"/>
  <c r="E71" i="6"/>
  <c r="F71" i="6"/>
  <c r="E28" i="6"/>
  <c r="G34" i="10"/>
  <c r="D18" i="4" l="1"/>
  <c r="D14" i="4"/>
  <c r="D10" i="4"/>
  <c r="D7" i="4"/>
  <c r="F149" i="1"/>
  <c r="F148" i="1" s="1"/>
  <c r="F147" i="1" s="1"/>
  <c r="H148" i="1"/>
  <c r="H147" i="1" s="1"/>
  <c r="G148" i="1"/>
  <c r="G147" i="1" s="1"/>
  <c r="F146" i="1"/>
  <c r="F145" i="1" s="1"/>
  <c r="F144" i="1" s="1"/>
  <c r="H145" i="1"/>
  <c r="H144" i="1" s="1"/>
  <c r="G145" i="1"/>
  <c r="G144" i="1" s="1"/>
  <c r="F143" i="1"/>
  <c r="F142" i="1" s="1"/>
  <c r="H142" i="1"/>
  <c r="G142" i="1"/>
  <c r="F141" i="1"/>
  <c r="F140" i="1" s="1"/>
  <c r="H140" i="1"/>
  <c r="G140" i="1"/>
  <c r="F138" i="1"/>
  <c r="F137" i="1"/>
  <c r="H136" i="1"/>
  <c r="G136" i="1"/>
  <c r="F135" i="1"/>
  <c r="F134" i="1" s="1"/>
  <c r="H134" i="1"/>
  <c r="G134" i="1"/>
  <c r="F133" i="1"/>
  <c r="F132" i="1" s="1"/>
  <c r="H132" i="1"/>
  <c r="G132" i="1"/>
  <c r="F131" i="1"/>
  <c r="F130" i="1"/>
  <c r="H129" i="1"/>
  <c r="G129" i="1"/>
  <c r="F128" i="1"/>
  <c r="F127" i="1" s="1"/>
  <c r="H127" i="1"/>
  <c r="G127" i="1"/>
  <c r="F123" i="1"/>
  <c r="F122" i="1"/>
  <c r="H121" i="1"/>
  <c r="G121" i="1"/>
  <c r="F118" i="1"/>
  <c r="F117" i="1"/>
  <c r="F116" i="1"/>
  <c r="F115" i="1"/>
  <c r="H114" i="1"/>
  <c r="G114" i="1"/>
  <c r="F113" i="1"/>
  <c r="F112" i="1"/>
  <c r="F111" i="1"/>
  <c r="H110" i="1"/>
  <c r="G110" i="1"/>
  <c r="F109" i="1"/>
  <c r="F157" i="1" s="1"/>
  <c r="F108" i="1"/>
  <c r="F107" i="1"/>
  <c r="H106" i="1"/>
  <c r="G106" i="1"/>
  <c r="F105" i="1"/>
  <c r="F104" i="1"/>
  <c r="F103" i="1"/>
  <c r="F102" i="1"/>
  <c r="F101" i="1"/>
  <c r="F100" i="1"/>
  <c r="H99" i="1"/>
  <c r="G99" i="1"/>
  <c r="F97" i="1"/>
  <c r="F96" i="1" s="1"/>
  <c r="F95" i="1" s="1"/>
  <c r="H96" i="1"/>
  <c r="H95" i="1" s="1"/>
  <c r="G96" i="1"/>
  <c r="G95" i="1" s="1"/>
  <c r="F94" i="1"/>
  <c r="H93" i="1"/>
  <c r="G93" i="1"/>
  <c r="F92" i="1"/>
  <c r="F91" i="1" s="1"/>
  <c r="F90" i="1"/>
  <c r="F89" i="1"/>
  <c r="H88" i="1"/>
  <c r="G88" i="1"/>
  <c r="F86" i="1"/>
  <c r="F85" i="1" s="1"/>
  <c r="H85" i="1"/>
  <c r="G85" i="1"/>
  <c r="F84" i="1"/>
  <c r="F83" i="1" s="1"/>
  <c r="H83" i="1"/>
  <c r="G83" i="1"/>
  <c r="F82" i="1"/>
  <c r="F81" i="1" s="1"/>
  <c r="H81" i="1"/>
  <c r="G81" i="1"/>
  <c r="F79" i="1"/>
  <c r="F78" i="1"/>
  <c r="H77" i="1"/>
  <c r="G77" i="1"/>
  <c r="F74" i="1"/>
  <c r="F73" i="1"/>
  <c r="F72" i="1"/>
  <c r="H71" i="1"/>
  <c r="G71" i="1"/>
  <c r="F66" i="1"/>
  <c r="F65" i="1" s="1"/>
  <c r="H65" i="1"/>
  <c r="H59" i="1" s="1"/>
  <c r="G65" i="1"/>
  <c r="G59" i="1" s="1"/>
  <c r="F64" i="1"/>
  <c r="F63" i="1"/>
  <c r="F62" i="1"/>
  <c r="F61" i="1"/>
  <c r="F58" i="1"/>
  <c r="F57" i="1" s="1"/>
  <c r="H57" i="1"/>
  <c r="G57" i="1"/>
  <c r="F56" i="1"/>
  <c r="F55" i="1"/>
  <c r="F54" i="1"/>
  <c r="F53" i="1"/>
  <c r="F52" i="1"/>
  <c r="H51" i="1"/>
  <c r="G51" i="1"/>
  <c r="F50" i="1"/>
  <c r="F154" i="1" s="1"/>
  <c r="F49" i="1"/>
  <c r="H48" i="1"/>
  <c r="G48" i="1"/>
  <c r="F46" i="1"/>
  <c r="F45" i="1"/>
  <c r="F44" i="1"/>
  <c r="H43" i="1"/>
  <c r="G43" i="1"/>
  <c r="F42" i="1"/>
  <c r="F41" i="1"/>
  <c r="F40" i="1"/>
  <c r="H39" i="1"/>
  <c r="G39" i="1"/>
  <c r="F37" i="1"/>
  <c r="F36" i="1"/>
  <c r="F35" i="1"/>
  <c r="F32" i="1"/>
  <c r="F31" i="1"/>
  <c r="F30" i="1"/>
  <c r="F29" i="1"/>
  <c r="F28" i="1"/>
  <c r="F27" i="1"/>
  <c r="F26" i="1"/>
  <c r="F23" i="1"/>
  <c r="H22" i="1"/>
  <c r="H21" i="1" s="1"/>
  <c r="G22" i="1"/>
  <c r="G21" i="1" s="1"/>
  <c r="F20" i="1"/>
  <c r="F19" i="1"/>
  <c r="F18" i="1"/>
  <c r="F17" i="1"/>
  <c r="H16" i="1"/>
  <c r="H15" i="1" s="1"/>
  <c r="G16" i="1"/>
  <c r="G15" i="1" s="1"/>
  <c r="F14" i="1"/>
  <c r="F13" i="1" s="1"/>
  <c r="F12" i="1" s="1"/>
  <c r="H13" i="1"/>
  <c r="H12" i="1" s="1"/>
  <c r="G13" i="1"/>
  <c r="G12" i="1" s="1"/>
  <c r="F11" i="1"/>
  <c r="F10" i="1" s="1"/>
  <c r="H10" i="1"/>
  <c r="G10" i="1"/>
  <c r="F9" i="1"/>
  <c r="H8" i="1"/>
  <c r="G8" i="1"/>
  <c r="G87" i="1" l="1"/>
  <c r="H87" i="1"/>
  <c r="D13" i="4"/>
  <c r="F60" i="1"/>
  <c r="F59" i="1" s="1"/>
  <c r="F155" i="1"/>
  <c r="F8" i="1"/>
  <c r="F7" i="1" s="1"/>
  <c r="F156" i="1"/>
  <c r="G98" i="1"/>
  <c r="F34" i="1"/>
  <c r="H98" i="1"/>
  <c r="H33" i="1"/>
  <c r="G33" i="1"/>
  <c r="G7" i="1"/>
  <c r="F48" i="1"/>
  <c r="G70" i="1"/>
  <c r="F22" i="1"/>
  <c r="F21" i="1" s="1"/>
  <c r="F39" i="1"/>
  <c r="H139" i="1"/>
  <c r="F43" i="1"/>
  <c r="H70" i="1"/>
  <c r="F93" i="1"/>
  <c r="G139" i="1"/>
  <c r="F51" i="1"/>
  <c r="H80" i="1"/>
  <c r="F88" i="1"/>
  <c r="F87" i="1" s="1"/>
  <c r="G126" i="1"/>
  <c r="F110" i="1"/>
  <c r="F139" i="1"/>
  <c r="G80" i="1"/>
  <c r="F99" i="1"/>
  <c r="G152" i="1"/>
  <c r="F77" i="1"/>
  <c r="F106" i="1"/>
  <c r="F121" i="1"/>
  <c r="H126" i="1"/>
  <c r="F129" i="1"/>
  <c r="H152" i="1"/>
  <c r="H7" i="1"/>
  <c r="F71" i="1"/>
  <c r="F114" i="1"/>
  <c r="F136" i="1"/>
  <c r="F16" i="1"/>
  <c r="F15" i="1" s="1"/>
  <c r="F80" i="1"/>
  <c r="H151" i="1" l="1"/>
  <c r="F98" i="1"/>
  <c r="G151" i="1"/>
  <c r="F33" i="1"/>
  <c r="F70" i="1"/>
  <c r="F126" i="1"/>
  <c r="F152" i="1"/>
  <c r="F151" i="1" l="1"/>
</calcChain>
</file>

<file path=xl/sharedStrings.xml><?xml version="1.0" encoding="utf-8"?>
<sst xmlns="http://schemas.openxmlformats.org/spreadsheetml/2006/main" count="1492" uniqueCount="502">
  <si>
    <t>Dział</t>
  </si>
  <si>
    <t>Rozdział</t>
  </si>
  <si>
    <t>§</t>
  </si>
  <si>
    <t>Źródło dochodów</t>
  </si>
  <si>
    <t>Ogółem</t>
  </si>
  <si>
    <t>w tym :</t>
  </si>
  <si>
    <t>bieżące</t>
  </si>
  <si>
    <t xml:space="preserve">majątkowe </t>
  </si>
  <si>
    <t>010</t>
  </si>
  <si>
    <t xml:space="preserve">Rolnictwo i łowiectwo 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</si>
  <si>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</si>
  <si>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</si>
  <si>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</si>
  <si>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01095</t>
  </si>
  <si>
    <t>Pozostała działalność</t>
  </si>
  <si>
    <t>Dochody jednostek samorządu terytorialnego związane z realizacją zadań z zakresu administracji rządowej oraz innych zadań zleconych ustawami</t>
  </si>
  <si>
    <t>020</t>
  </si>
  <si>
    <t>Leśnictwo</t>
  </si>
  <si>
    <t>02001</t>
  </si>
  <si>
    <t>Gospodarka leśna</t>
  </si>
  <si>
    <t>Środki otrzymane od pozostałych jednostek
zaliczanych do sektora finansów publicznych na realizację
zadań bieżących jednostek zaliczanych do sektora finansów publicznych</t>
  </si>
  <si>
    <t xml:space="preserve">Transport i łączność </t>
  </si>
  <si>
    <t>Drogi publiczne powiatowe</t>
  </si>
  <si>
    <t>0750</t>
  </si>
  <si>
    <t>0920</t>
  </si>
  <si>
    <t xml:space="preserve">Dotacja celowa otrzymana z tytułu pomocy finansowej udzielanej między jednostkami samorządu terytorialnego na dofinansowanie własnych zadań inwestycyjnych i zakupów inwestycyjnych </t>
  </si>
  <si>
    <t>Dotacje celowe otrzymane z samorządu województwa na inwestycje i zakupy inwestycyjne realizowane na podstawie porozumień (umów) między jednostkami samorzadu terytorialnego</t>
  </si>
  <si>
    <t xml:space="preserve">Gospodarka mieszkaniowa </t>
  </si>
  <si>
    <t xml:space="preserve">Gospodarka gruntami i nieruchomościami </t>
  </si>
  <si>
    <t>0470</t>
  </si>
  <si>
    <t>0760</t>
  </si>
  <si>
    <t>Wpływy z tytułu przekształcenia prawa użytkowania wieczystego przysługującego osobom fizycznym w prawo własności</t>
  </si>
  <si>
    <t>0770</t>
  </si>
  <si>
    <t>Wpłaty z tytułu odpłatnego nabycia prawa własności oraz prawa użytkowania wieczystego nieruchomości</t>
  </si>
  <si>
    <t>0970</t>
  </si>
  <si>
    <t>Wpływy z różnych dochodów</t>
  </si>
  <si>
    <t xml:space="preserve">Działalność usługowa </t>
  </si>
  <si>
    <t>0830</t>
  </si>
  <si>
    <t>Wpływy z usług</t>
  </si>
  <si>
    <t xml:space="preserve">Nadzór budowlany </t>
  </si>
  <si>
    <t>Dotacje celowe w ramach programów finansowanych z udziałem środków europejskich oraz środków, o których mowa w art. 5 ust. 1 pkt 3 oraz ust. 3 pkt 5 i 6 ustawy, lub płatności w ramach budżetu środków europejskich, z wyłączeniem dochodów klasyfikowanych w paragrafie 205</t>
  </si>
  <si>
    <t xml:space="preserve">Administracja publiczna </t>
  </si>
  <si>
    <t xml:space="preserve">Urzędy  wojewódzkie </t>
  </si>
  <si>
    <t>Dotacje celowe otrzymane z budżetu państwa na zadania bieżące realizowane przez powiat na podstawie porozumień z organami administracji rządowej</t>
  </si>
  <si>
    <t xml:space="preserve">Starostwa powiatowe </t>
  </si>
  <si>
    <t>0690</t>
  </si>
  <si>
    <t>Wpływy z różnych opłat</t>
  </si>
  <si>
    <t>0870</t>
  </si>
  <si>
    <t>Wpływy ze sprzedaży składników majątkowych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</si>
  <si>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</si>
  <si>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</si>
  <si>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</si>
  <si>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</si>
  <si>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Obrona cywilna</t>
  </si>
  <si>
    <t>Dochody od osób prawnych, od osób fizycznych i od innych jednostek nieposiadających osobowości prawnej oraz wydatki związane z ich poborem</t>
  </si>
  <si>
    <t>Wpływy z innych opłat stanowiących dochody jednostek samorządu terytorialnego na podstawie ustaw</t>
  </si>
  <si>
    <t>0420</t>
  </si>
  <si>
    <t>Wpływy z opłaty komunikacyjnej</t>
  </si>
  <si>
    <t>0490</t>
  </si>
  <si>
    <t>Wpływy z innych lokalnych opłat pobieranych przez jednostki samorządu terytorialnego na podstawie odrębnych ustaw</t>
  </si>
  <si>
    <t>0590</t>
  </si>
  <si>
    <t>Wpływy z opłat za koncesje i licencje</t>
  </si>
  <si>
    <t>Udział powiatów w podatkach stanowiących dochód budżetu państwa</t>
  </si>
  <si>
    <t>0010</t>
  </si>
  <si>
    <t>0020</t>
  </si>
  <si>
    <t>Różne rozliczenia</t>
  </si>
  <si>
    <t>Część oświatowa subwencji ogólnej dla jednostek samorządu terytorialnego</t>
  </si>
  <si>
    <t>Subwencje ogólne z budżetu państwa</t>
  </si>
  <si>
    <t>Uzupełnienie subwencji ogólnej dla jednostek samorządu terytorialnego</t>
  </si>
  <si>
    <t>Środki na inwestycje na drogach publicznych powiatowych i wojewódzkich oraz na drogach powiatowych, wojewódzkich i krajowych w granicach miast na prawach powiatu</t>
  </si>
  <si>
    <t>Część równoważąca subwencji ogólnej dla powiatów</t>
  </si>
  <si>
    <t xml:space="preserve">Oświata i wychowanie </t>
  </si>
  <si>
    <t>Szkoły podstawowe specjalne</t>
  </si>
  <si>
    <t>Gimnazja specjalne</t>
  </si>
  <si>
    <t>Zespoły obsługi ekonomiczno-administracyjnej szkół</t>
  </si>
  <si>
    <t>Licea ogólnokształcące</t>
  </si>
  <si>
    <t>Szkoły zawodowe</t>
  </si>
  <si>
    <t>Ochrona zdrowia</t>
  </si>
  <si>
    <t>Składki na ubezpieczenie zdrowotne oraz świadczenia dla osób nieobjętych obowiązkiem ubezpieczenia zdrowotnego</t>
  </si>
  <si>
    <t xml:space="preserve">Pomoc społeczna </t>
  </si>
  <si>
    <t>Placówki opiekuńczo-wychowawcze</t>
  </si>
  <si>
    <t>0960</t>
  </si>
  <si>
    <t>Dotacje celowe otrzymane z powiatu na zadania bieżące realizowane na podstawie porozumień (umów) między jednostkami samorządu terytorialnego</t>
  </si>
  <si>
    <t xml:space="preserve">Wpływy z wpłat gmin i powiatów na rzecz innych jednostek samorządu terytorialnego oraz związków gmin lub związków powiatów na dofinansowanie zadań bieżących </t>
  </si>
  <si>
    <t xml:space="preserve">Domy pomocy społecznej </t>
  </si>
  <si>
    <t>Ośrodki wsparcia</t>
  </si>
  <si>
    <t>Dochody jednostek samorządu terytorialnego  związane z realizacją zadań z zakresu administracji rządowej oraz innych zadań zleconych ustawami</t>
  </si>
  <si>
    <t>Rodziny zastępcze</t>
  </si>
  <si>
    <t>Powiatowe centra pomocy rodzinie</t>
  </si>
  <si>
    <t>Pozostałe zadania w zakresie polityki społecznej</t>
  </si>
  <si>
    <t>Rehabilitacja zawodowa i społeczna osób niepełnosprawnych</t>
  </si>
  <si>
    <t>Zespoły do spraw orzekania o niepełnosprawności</t>
  </si>
  <si>
    <t>Fundusz Pracy</t>
  </si>
  <si>
    <t>Środki z Funduszu Pracy otrzymane przez powiat z przeznaczeniem na finansowanie kosztów wynagrodzenia i składek na ubezpieczenia społeczne pracowników powiatowego urzędu pracy</t>
  </si>
  <si>
    <t>Państwowy Fundusz Rehabilitacji Osób Niepełnosprawnych</t>
  </si>
  <si>
    <t>Powiatowe urzędy pracy</t>
  </si>
  <si>
    <t>Edukacyjna opieka wychowawcza</t>
  </si>
  <si>
    <t>Specjalne ośrodki szkolno-wychowawcze</t>
  </si>
  <si>
    <t>Młodzieżowe ośrodki socjoterapii</t>
  </si>
  <si>
    <t>Gospodarka komunalna i ochrona środowiska</t>
  </si>
  <si>
    <t>Wpływy i wydatki związane z gromadzeniem środków z opłat i kar za korzystanie ze środowiska</t>
  </si>
  <si>
    <t>Kultura i ochrona dziedzictwa narodowego</t>
  </si>
  <si>
    <t>Biblioteki</t>
  </si>
  <si>
    <t>2710</t>
  </si>
  <si>
    <t>Dochody ogółem</t>
  </si>
  <si>
    <t>Dochody ogółem, w tym:</t>
  </si>
  <si>
    <t>Dotacje ogółem, w tym:</t>
  </si>
  <si>
    <t>a) Dotacje na realizację zadań z zakresu administracji rządowej i innych zleconych jednostce samorządu terytorialnego odrębnymi ustawami</t>
  </si>
  <si>
    <t xml:space="preserve">b) Dotacje na realizacje zadań wykonywanych na mocy porozumień z organami administracji rządowej </t>
  </si>
  <si>
    <t>c) Dotacje na realizację zadań realizowanych w drodze umów i porozumień między jednostkami samorządu terytorialnego</t>
  </si>
  <si>
    <t>d) Dotacje na realizację zadań finansowanych ze środków UE</t>
  </si>
  <si>
    <t xml:space="preserve">e) Dotacje celowe z budżetu na realizację zadań własnych powiatu </t>
  </si>
  <si>
    <t>Nazwa</t>
  </si>
  <si>
    <t>Plan</t>
  </si>
  <si>
    <t>Z tego</t>
  </si>
  <si>
    <t>Wydatki 
bieżące</t>
  </si>
  <si>
    <t>z tego:</t>
  </si>
  <si>
    <t>Wydatki 
majątkowe</t>
  </si>
  <si>
    <t>inwestycje i zakupy inwestycyjne</t>
  </si>
  <si>
    <t>w tym:</t>
  </si>
  <si>
    <t>dotacje na zadania bieżące</t>
  </si>
  <si>
    <t>świadczenia na rzecz osób fizycznych;</t>
  </si>
  <si>
    <t>wydatki na programy finansowane z udziałem środków,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</si>
  <si>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</si>
  <si>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</si>
  <si>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</si>
  <si>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</si>
  <si>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</si>
  <si>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Rolnictwo i łowiectwo</t>
  </si>
  <si>
    <t>Zakup usług pozostałych</t>
  </si>
  <si>
    <t>01008</t>
  </si>
  <si>
    <t>Melioracje wodne</t>
  </si>
  <si>
    <t>Dotacja celowa z budżetu na finansowanie lub dofinansowanie zadań zleconych do realizacji pozostałym jednostkom nie zaliczanym do sektora finansów publicznych</t>
  </si>
  <si>
    <t xml:space="preserve">Różne wydatki na rzecz osób fizycznych </t>
  </si>
  <si>
    <t>02002</t>
  </si>
  <si>
    <t>Nadzór nad gospodarką leśną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</si>
  <si>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</si>
  <si>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</si>
  <si>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</si>
  <si>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</si>
  <si>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</si>
  <si>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</si>
  <si>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</si>
  <si>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</si>
  <si>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</si>
  <si>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</si>
  <si>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Wpłaty na Państwowy Fundusz Rehabilitacji Osób Niepełnosprawnych</t>
  </si>
  <si>
    <t>Wynagrodzenia bezosobowe</t>
  </si>
  <si>
    <t>Zakup energii</t>
  </si>
  <si>
    <t>Zakup usług remontowych</t>
  </si>
  <si>
    <t>Opłaty z tytułu zakupu usług telekomunikacyjnych</t>
  </si>
  <si>
    <t>Podróże służbowe krajowe</t>
  </si>
  <si>
    <t>Różne opłaty i składki</t>
  </si>
  <si>
    <t>Odpisy na zakładowy fundusz świadczeń socjalnych</t>
  </si>
  <si>
    <t>Podatek od nieruchomości</t>
  </si>
  <si>
    <t>Pozostałe podatki na rzecz budżetów jednostek samorządu terytorialnego</t>
  </si>
  <si>
    <t>Opłaty na rzecz budżetów jednostek samorządu terytorialnego</t>
  </si>
  <si>
    <t xml:space="preserve">Szkolenia pracowników niebędących członkami korpusu służby cywilnej </t>
  </si>
  <si>
    <t>Wydatki inwestycyjne jednostek budżetowych</t>
  </si>
  <si>
    <t>Wydatki na zakupy inwestycyjne jednostek budżetowych</t>
  </si>
  <si>
    <t>Turystyka</t>
  </si>
  <si>
    <t>Zadania w zakresie upowszechniania turystyki</t>
  </si>
  <si>
    <t>Dotacja celowa z budżetu na finansowanie lub dofinansowanie zadań zleconych do realizacji stowarzyszeniom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</si>
  <si>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</si>
  <si>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</si>
  <si>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</si>
  <si>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</si>
  <si>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</si>
  <si>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</si>
  <si>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</si>
  <si>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</si>
  <si>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</si>
  <si>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</si>
  <si>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</si>
  <si>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</si>
  <si>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</si>
  <si>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Rady powiatów</t>
  </si>
  <si>
    <t>Podróże służbowe zagraniczne</t>
  </si>
  <si>
    <t>Starostwa powiatowe</t>
  </si>
  <si>
    <t>Zakup usług obejmujacych tłumaczenia</t>
  </si>
  <si>
    <t>Promocja jednostek samorządu terytorialnego</t>
  </si>
  <si>
    <t>Komendy wojewódzkie Policji</t>
  </si>
  <si>
    <t>Wpłaty jednostek na państwowy fundusz celowy na finansowanie lub dofinansowanie zadań inwestycyjnych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</si>
  <si>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</si>
  <si>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</si>
  <si>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</si>
  <si>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</si>
  <si>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</si>
  <si>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</si>
  <si>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Zarządzanie kryzysowe</t>
  </si>
  <si>
    <t>Obsługa długu publicznego</t>
  </si>
  <si>
    <t>Obsługa papierów wartościowych, kredytów i pożyczek jednostek samorządu terytorialnego</t>
  </si>
  <si>
    <t>Odsetki od samorządowych papierów wartościowych lub zaciągniętych przez jednostkę samorządu terytorialnego kredytów i pożyczek</t>
  </si>
  <si>
    <t>Rezerwy ogólne i celowe</t>
  </si>
  <si>
    <t>Wpłaty jednostek samorządu terytorialnego do budżetu państwa</t>
  </si>
  <si>
    <t>Oświata i wychowanie</t>
  </si>
  <si>
    <t>Składki na Fundusz Emerytur Pomostowych</t>
  </si>
  <si>
    <t>Przedszkola specjalne</t>
  </si>
  <si>
    <t>Dotacja podmiotowa z budżetu dla niepublicznej jednostki systemu oświaty</t>
  </si>
  <si>
    <t>Stypendia dla uczniów</t>
  </si>
  <si>
    <t>Szkoły zawodowe specjalne</t>
  </si>
  <si>
    <t>Centra kształcenia ustawicznego i praktycznego oraz ośrodki dokształcania zawodowego</t>
  </si>
  <si>
    <t>Dokształcanie i doskonalenie nauczycieli</t>
  </si>
  <si>
    <t>Realizacja zadań wymagających stosowania specjalnej organizacji nauki i metod pracy dla dzieci i młodzieży w szkołach podstawowych, gimnazjach, liceach ogólnokształcących, liceach profilowanych i szkołach zawodowych oraz szkołach artystycznych</t>
  </si>
  <si>
    <t>Szpitale ogólne</t>
  </si>
  <si>
    <t>Programy polityki zdrowotnej</t>
  </si>
  <si>
    <t>Składki na ubezpieczenie zdrowotne oraz świadczenia dla osób nie objętych obowiązkiem ubezpieczenia zdrowotnego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</si>
  <si>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</si>
  <si>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</si>
  <si>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</si>
  <si>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</si>
  <si>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</si>
  <si>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Domy pomocy społecznej</t>
  </si>
  <si>
    <t>Jednostki specjalistycznego poradnictwa, mieszkania chronione i ośrodki interwencji kryzysowej</t>
  </si>
  <si>
    <t>Dotacja podmiotowa z budżetu dla jednostek niezaliczanych do sektora finansów publicznych</t>
  </si>
  <si>
    <t>Opłaty za administrowanie i czynsze za budynki, lokale i pomieszczenia garażowe</t>
  </si>
  <si>
    <t>Świetlice szkolne</t>
  </si>
  <si>
    <t>Wczesne wspomaganie rozwoju dziecka</t>
  </si>
  <si>
    <t>Poradnie psychologiczno-pedagogiczne, w tym poradnie specjalistyczne</t>
  </si>
  <si>
    <t>Placówki wychowania pozaszkolnego</t>
  </si>
  <si>
    <t>Pomoc materialna dla uczniów</t>
  </si>
  <si>
    <t>Dotacja celowa na pomoc finansową udzielaną między jednostkami samorządu terytorialnego na dofinansowanie własnych zadań bieżących</t>
  </si>
  <si>
    <t>Pozostałe zadania w zakresie kultury</t>
  </si>
  <si>
    <t>Nagrody o charakterze szczególnym niezaliczone do wynagrodzeń</t>
  </si>
  <si>
    <t>Honoraria</t>
  </si>
  <si>
    <t>Dotacja podmiotowa z budżetu dla samorządowej instytucji kultury</t>
  </si>
  <si>
    <t>Ochrona zabytków i opieka nad zabytkami</t>
  </si>
  <si>
    <t>Kultura fizyczna</t>
  </si>
  <si>
    <t>Zadania w zakresie kultury fizycznej</t>
  </si>
  <si>
    <t>Wydatki razem:</t>
  </si>
  <si>
    <t>Wydatki na realizację zadań z zakresu administracji rządowej i innych zleconych jst odrębnymi ustawami</t>
  </si>
  <si>
    <t>Wydatki na realizację zadań wykonywanych na mocy porozumień z organami administracji rządowej</t>
  </si>
  <si>
    <t>Wydatki na realizację zadań realizowanych w drodze umów lub porozumień między jednostkami samorządu terytorialnego</t>
  </si>
  <si>
    <t>Lp.</t>
  </si>
  <si>
    <t>Rozdz.</t>
  </si>
  <si>
    <t>Nazwa zadania</t>
  </si>
  <si>
    <t>dochody własne</t>
  </si>
  <si>
    <t xml:space="preserve">kredyty, pożyczki, </t>
  </si>
  <si>
    <t>środki o których mowa w art. 5 ust. 1 pkt 2 i 3 uofp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</si>
  <si>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</si>
  <si>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</si>
  <si>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</si>
  <si>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</si>
  <si>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</si>
  <si>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</si>
  <si>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</si>
  <si>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</si>
  <si>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</si>
  <si>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</si>
  <si>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</si>
  <si>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B. 50 000</t>
  </si>
  <si>
    <t>Przebudowa drogi powiatowej Nr 2743W Człekówka-Kąty-Antoninek w Człekówce</t>
  </si>
  <si>
    <t>Razem Rozdział 60014</t>
  </si>
  <si>
    <t>Razem Rozdział 71012</t>
  </si>
  <si>
    <t>Razem Rozdział 75011</t>
  </si>
  <si>
    <t xml:space="preserve"> </t>
  </si>
  <si>
    <t>Przebudowa i rozbudowa budynku w Otwocku przy ul. Komunardów wraz z towarzyszącą infrastrukturą na potrzeby siedziby Starostwa i jednostek organizacyjnych powiatu</t>
  </si>
  <si>
    <t xml:space="preserve">  Razem Rozdział 75020</t>
  </si>
  <si>
    <t>Razem Rozdział 75095</t>
  </si>
  <si>
    <t>Razem Rozdział 75404</t>
  </si>
  <si>
    <t>Termomodernizacja budynku mieszkalnego w Domu Pomocy Społecznej w Otwocku przy ul. Konopnickiej 17 - docieplenie ścian i stropu dachu wraz z częściową wymianą stolarki drzwiowej</t>
  </si>
  <si>
    <t>Razem Rozdział 85202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</si>
  <si>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</si>
  <si>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</si>
  <si>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</si>
  <si>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</si>
  <si>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</si>
  <si>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</si>
  <si>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</si>
  <si>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</si>
  <si>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</si>
  <si>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</si>
  <si>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</si>
  <si>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</si>
  <si>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</si>
  <si>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</si>
  <si>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</si>
  <si>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</si>
  <si>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</si>
  <si>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Projekt</t>
  </si>
  <si>
    <t>Klasyfikacja (dział, rozdział)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</si>
  <si>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</si>
  <si>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</si>
  <si>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</si>
  <si>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</si>
  <si>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</si>
  <si>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</si>
  <si>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 xml:space="preserve">pozostałe </t>
  </si>
  <si>
    <t>Program: Regionalny Program Operacyjny Województwa Mazowieckiego</t>
  </si>
  <si>
    <t>Jednostka realizująca - Starostwo Powiatowe</t>
  </si>
  <si>
    <t>plan 2015</t>
  </si>
  <si>
    <t>750, 75095</t>
  </si>
  <si>
    <t>Jednostka realizująca - Zespół Szkół Ekonomiczno-Gastronomicznych</t>
  </si>
  <si>
    <t>801, 80195</t>
  </si>
  <si>
    <t>Program: Erasmus +</t>
  </si>
  <si>
    <t>Akcja: 1. Mobilność Edukacyjna</t>
  </si>
  <si>
    <t>Nazwa: Uczymy się zawodu w Europie - II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</si>
  <si>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</si>
  <si>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</si>
  <si>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</si>
  <si>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</si>
  <si>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</si>
  <si>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</si>
  <si>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Uposażenia i świadczenia pieniężne wypłacane przez okres roku żołnierzom i funkcjonariuszom zwolnionym ze służby</t>
  </si>
  <si>
    <t>85231</t>
  </si>
  <si>
    <t>Pomoc dla cudzoziemców</t>
  </si>
  <si>
    <t>Razem</t>
  </si>
  <si>
    <t>Dotacje celowe otrzymane z samorządu województwa na inwestycje i zakupy inwestycyjne realizowane na podstawie porozumień (umów) między jednostkami samorządu terytorialnego</t>
  </si>
  <si>
    <t>Placówki opiekuńczo - wychowawcze</t>
  </si>
  <si>
    <t>600</t>
  </si>
  <si>
    <t>60014</t>
  </si>
  <si>
    <t>6050</t>
  </si>
  <si>
    <t>Kwota dotacji (w zł)</t>
  </si>
  <si>
    <t>Podmiotowej</t>
  </si>
  <si>
    <t>Przedmiotowej</t>
  </si>
  <si>
    <t>Celowej</t>
  </si>
  <si>
    <t>Jednostki sektora finansów publicznych</t>
  </si>
  <si>
    <t>x</t>
  </si>
  <si>
    <t>Razem jednostki sektora finansów publicznych</t>
  </si>
  <si>
    <t>Jednostki nienależące                        do sektora finansów publicznych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</si>
  <si>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</si>
  <si>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</si>
  <si>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</si>
  <si>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Razem jednostki nienależące do sektora finansów publicznych</t>
  </si>
  <si>
    <t xml:space="preserve">     Jednostka organizacyjna</t>
  </si>
  <si>
    <t>Wydatki razem, w tym</t>
  </si>
  <si>
    <t>Bieżące</t>
  </si>
  <si>
    <t>majątkowe</t>
  </si>
  <si>
    <t>Zespół Szkół Nr 1                                                                            ul. Słowackiego 4/10, 05-400 Otwock</t>
  </si>
  <si>
    <t>Zespół Szkół Ogólnokształcących                                                    ul. Gen. J. Filipowicza 9, 05-400 Otwock</t>
  </si>
  <si>
    <t>Zespół Szkół Nr 2                                                                                    ul. Pułaskiego 7, 05-400 Otwock</t>
  </si>
  <si>
    <t>Zespół Szkół Ekonomiczno-Gastronomicznych                                 ul. Konopnickiej 3, 05-400 Otwock</t>
  </si>
  <si>
    <t>Specjalny Ośrodek Szkolno-Wychowawczy Nr 1                  ul. Majowa 17/19, 05-402 Otwock</t>
  </si>
  <si>
    <t xml:space="preserve"> Specjalny Ośrodek Szkolno-Wychowawczy Nr 2                                                      dla Dzieci Niesłyszących i Słabosłyszących                                                                                      ul. Literacka 8, 05-400 Otwock</t>
  </si>
  <si>
    <t>Powiatowy Młodzieżowy Dom Kultury                                               ul. Poniatowskiego 10, 05-400 Otwock</t>
  </si>
  <si>
    <t>Młodzieżowy Ośrodek Socjoterapii "Jędruś"                         ul. Główna 10, 05-410 Józefów</t>
  </si>
  <si>
    <t xml:space="preserve">Plan dochodów rachunku dochodów jednostek oświatowych                                                                        oraz wydatków nimi finansowanych w 2016 roku </t>
  </si>
  <si>
    <t>Dotacje udzielone w 2016 roku z budżetu podmiotom należącym                                                                                               i nienależącym do sektora finansów publicznych</t>
  </si>
  <si>
    <t>Ogółem plan dotacji na 2016 rok</t>
  </si>
  <si>
    <t>Dochody z opłat i kar pieniężnych za korzystanie ze środowiska                                                                            oraz wydatki na finansowanie zadań Powiatu Otwockiego w zakresie ochrony środowiska na 2016 rok</t>
  </si>
  <si>
    <t>Dochody i wydatki związane z realizacją zadań realizowanych w drodze umów lub porozumień między jednostkami samorządu terytorialnego na 2016 rok</t>
  </si>
  <si>
    <t>Dochody i wydatki związane z realizacją zadań wykonywanych na mocy porozumień                                   z organami administracji rządowej na 2016 rok</t>
  </si>
  <si>
    <t>Dochody i wydatki związane z realizacją zadań z zakresu administracji rządowej i innych zadań zleconych jednostce samorządu terytorialnego odrębnymi ustawami na 2016 rok</t>
  </si>
  <si>
    <t>852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</si>
  <si>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2016 rok</t>
  </si>
  <si>
    <t>Ogółem plan 2016</t>
  </si>
  <si>
    <t>Uwagi</t>
  </si>
  <si>
    <t>środki pochodzące                  z innych źródeł                     (w tym dotacje)</t>
  </si>
  <si>
    <t>Budowa chodnika przy drodze powiatowej Nr 2709W w Czarnówce od skrzyżowania w Gliniance</t>
  </si>
  <si>
    <t>Modernizacja drogi powiatowej Nr 2711W w Gliniance i Rzakcie</t>
  </si>
  <si>
    <t>Razem Rozdział 70005</t>
  </si>
  <si>
    <t xml:space="preserve">Zakupy inwestycyjne w Starostwie Powiatowym w Otwocku przy ul. Komunardów 10                                                                                                                                  </t>
  </si>
  <si>
    <t xml:space="preserve">Zakupy inwestycyjne w Starostwie Powiatowym w Otwocku przy ul. Górnej 13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</si>
  <si>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Razem Rozdział 85201</t>
  </si>
  <si>
    <t xml:space="preserve">Plan wydatków majątkowych na 2016 rok </t>
  </si>
  <si>
    <t>Dochody Powiatu na 2016 rok</t>
  </si>
  <si>
    <t>Plan ogółem</t>
  </si>
  <si>
    <t>Modernizacja budynku AGATKA w Ognisku Wychowawczym "Świder"</t>
  </si>
  <si>
    <t xml:space="preserve">Przebudowa i rozbudowa ciągu dróg powiatowych Nr 2715W, 2722W, 2713W w m. Otwock, Pogorzel, Stara Wieś </t>
  </si>
  <si>
    <t>Etap IV: Przebudowa dróg powiatowych Nr 2715W i Nr 2722W w m. Pogorzel, gm. Celestynów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</si>
  <si>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</si>
  <si>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Przebudowa ciągu drogi powiatowej Nr 2758W - ul. Samorządowej i Czaplickiego w Otwocku</t>
  </si>
  <si>
    <t>opracowanie dokumentacji projektowo-kosztorysowej</t>
  </si>
  <si>
    <t>wykonanie ciągu pieszo-rowerowego na odcinku od ul. Boh. Westerplatte w Karczewie do ronda na skrzyżowaniu ulic Batorego i Kraszewskiego w Otwocku - opracowanie dokumentacji projektowo-kosztorysowej</t>
  </si>
  <si>
    <t>Przebudowa ciągu dróg powiatowych Nr 2772W - ul. Kard. Wyszyńskiego w Karczewie i Nr 2762W - ul. Kraszewskiego w Otwocku</t>
  </si>
  <si>
    <t>A. 163 000</t>
  </si>
  <si>
    <t>Przebudowa mostu na przepust w ciągu drogi powiatowej Nr 2741W Kołbiel-Sufczyn w Kołbieli</t>
  </si>
  <si>
    <t>dokumentacja+wykonanie</t>
  </si>
  <si>
    <t>Zakup zamiatarki i posypywarki ciągów pieszych i rowerowych</t>
  </si>
  <si>
    <t>Modernizacja drogi powiatowej Nr 2767W - ul. Kard. Wyszyńskiego w Józefowie</t>
  </si>
  <si>
    <t>Modernizacja drogi powiatowej Nr 2766W - ul. 3 Maja w Józefowie</t>
  </si>
  <si>
    <t xml:space="preserve">Modernizacja drogi powiatowej Nr 2715W - ul. Wawerskiej w Otwocku </t>
  </si>
  <si>
    <t>Modernizacja drogi powiatowej Nr 2764W - ul. Żeromskiego w Otwocku</t>
  </si>
  <si>
    <t>Modernizacja drogi powiatowej Nr 2715W - ul. Armii Krajowej w Otwocku</t>
  </si>
  <si>
    <t>Modernizacja drogi powiatowej Nr 2759W - ul. Poniatowskiego w Otwocku</t>
  </si>
  <si>
    <r>
      <t xml:space="preserve">Modernizacja drogi powiatowej Nr 2724W </t>
    </r>
    <r>
      <rPr>
        <sz val="10"/>
        <color theme="1"/>
        <rFont val="Czcionka tekstu podstawowego"/>
        <family val="2"/>
        <charset val="238"/>
      </rPr>
      <t>w Janowie</t>
    </r>
  </si>
  <si>
    <r>
      <t>Modernizacja drogi powiatowej Nr 2728W</t>
    </r>
    <r>
      <rPr>
        <sz val="10"/>
        <color rgb="FFFF0000"/>
        <rFont val="Czcionka tekstu podstawowego"/>
        <charset val="238"/>
      </rPr>
      <t xml:space="preserve"> </t>
    </r>
    <r>
      <rPr>
        <sz val="10"/>
        <color theme="1"/>
        <rFont val="Czcionka tekstu podstawowego"/>
        <family val="2"/>
        <charset val="238"/>
      </rPr>
      <t>w Ostrówcu</t>
    </r>
  </si>
  <si>
    <t>Modernizacja drogi powiatowej Nr 2774 - ul. Wiślanej w Karczewie</t>
  </si>
  <si>
    <t>Modernizacja drogi powiatowej Nr 2739W w Gadce</t>
  </si>
  <si>
    <t>Przebudowa drogi powiatowej Nr 2245W w m. Dobrzyniec, gmina Kołbiel</t>
  </si>
  <si>
    <t>Modernizacja drogi powiatowej Nr 2745W w Kątach</t>
  </si>
  <si>
    <t>Modernizacja drogi powiatowej Nr 2747W w Natolinie</t>
  </si>
  <si>
    <r>
      <t xml:space="preserve">Modernizacja drogi powiatowej Nr 2752W </t>
    </r>
    <r>
      <rPr>
        <sz val="10"/>
        <color theme="1"/>
        <rFont val="Czcionka tekstu podstawowego"/>
        <family val="2"/>
        <charset val="238"/>
      </rPr>
      <t>w Zambrzykowie</t>
    </r>
  </si>
  <si>
    <t>B. 100 000</t>
  </si>
  <si>
    <t>Modernizacja drogi powiatowej Nr 2735W  w Warszówce</t>
  </si>
  <si>
    <t>opracowanie dokumentacji projektowo-kosztowysowej</t>
  </si>
  <si>
    <t>Modernizacja drogi powiatowej Nr 2709W w Gliniance</t>
  </si>
  <si>
    <t>Przebudowa mostu w ciągu drogi powiatowej Nr 2735W Warszówka-Warszawice w Warszawicach</t>
  </si>
  <si>
    <t>Wpływy z podatku dochodowego od osób fizycznych</t>
  </si>
  <si>
    <t>Wpływy z podatku dochodowego od osób prawnych</t>
  </si>
  <si>
    <t>0650</t>
  </si>
  <si>
    <t>Wpływy z opłat za wydanie prawa jazdy</t>
  </si>
  <si>
    <t>Zadania z zakresu geodezji i kartografii</t>
  </si>
  <si>
    <t>Wpływy z najmu i dzierżawy składników majątkowych Skarbu Państwa, jst lub innych jednostek zaliczanych do sektora finansów publicznych oraz innych umów o podobnym charakterze</t>
  </si>
  <si>
    <t>Wpływy z otrzymanych spadków, zapisów i darowizn w postaci pieniężnej</t>
  </si>
  <si>
    <t>Dotacja dla Komendy Powiatowej Policji w Otwocku na zakup sprzętu techniki policyjnej i sprzętu teleinformatycznego</t>
  </si>
  <si>
    <t>Regionalne partnerstwo samorządów Mazowsza dla aktywizacji społeczeństwa informacyjnego w zakresie e-administracji i geoinformacji</t>
  </si>
  <si>
    <t>0550</t>
  </si>
  <si>
    <t>Wpływy z opłat z tytułu użytkowania wieczystego nieruchomości</t>
  </si>
  <si>
    <t>Wpływy z opłat za trwały zarząd, użytkowanie i służebności</t>
  </si>
  <si>
    <t>plan 2016</t>
  </si>
  <si>
    <t>2110</t>
  </si>
  <si>
    <t>Składki na ubezpieczenie zdrowotne opłacane za osoby pobierające niektóre świadczenia z pomocy społecznej, niektóre świadczenia rodzinne oraz za osoby uczestniczące w zajęciach w centrum integracji społecznej</t>
  </si>
  <si>
    <t>71012</t>
  </si>
  <si>
    <t>85213</t>
  </si>
  <si>
    <t>Ocieplenie stropodachu i wymiana pokrycia dachowego w budynku Powiatowej Biblioteki Publicznej w Otwocku przy ul. Pułaskiego 3A</t>
  </si>
  <si>
    <t>Rozbudowa i modernizacja budynku przy ul. Ujejskiego 14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</si>
  <si>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</si>
  <si>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</si>
  <si>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</si>
  <si>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</si>
  <si>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</si>
  <si>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Przychody i rozchody budżetu w 2016 roku</t>
  </si>
  <si>
    <t>Przebudowa skrzyżowania dróg powiatowych Nr 2765W - ul. Karczewskiej i Nr 2761W - ul. Przewoskiej i Hożej w Otwocku wraz z ul. Karczewską</t>
  </si>
  <si>
    <r>
      <t>Modernizacja drogi powiatowej Nr 2753W</t>
    </r>
    <r>
      <rPr>
        <sz val="10"/>
        <color rgb="FFFF0000"/>
        <rFont val="Czcionka tekstu podstawowego"/>
        <charset val="238"/>
      </rPr>
      <t xml:space="preserve"> </t>
    </r>
    <r>
      <rPr>
        <sz val="10"/>
        <color theme="1"/>
        <rFont val="Czcionka tekstu podstawowego"/>
        <family val="2"/>
        <charset val="238"/>
      </rPr>
      <t>Radwanków Królewski - Sobienie Kiełczewskie w Radwankowie Szlacheckim i Sobieniach Jeziorach</t>
    </r>
  </si>
  <si>
    <t>Przebudowa drogi powiatowej Nr 2750W Warszawice-Radwanków Szlachecki w Warszawicach</t>
  </si>
  <si>
    <t>B. 30 000</t>
  </si>
  <si>
    <t>B. 200 000</t>
  </si>
  <si>
    <t>Modernizacja drogi powiatowej Nr 2701W w miejscowościach Majdan i Izabela</t>
  </si>
  <si>
    <t>B. 440 000</t>
  </si>
  <si>
    <t>B. 750 000</t>
  </si>
  <si>
    <t>Wpływy z pozostałych odsetek</t>
  </si>
  <si>
    <t>wydatki bieżące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</si>
  <si>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</si>
  <si>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</si>
  <si>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</si>
  <si>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</si>
  <si>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</si>
  <si>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</si>
  <si>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</si>
  <si>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</si>
  <si>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</si>
  <si>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</si>
  <si>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</si>
  <si>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</si>
  <si>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</si>
  <si>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</si>
  <si>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</si>
  <si>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</si>
  <si>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</si>
  <si>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</si>
  <si>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</si>
  <si>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</si>
  <si>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</si>
  <si>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</si>
  <si>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</si>
  <si>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</si>
  <si>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</si>
  <si>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</si>
  <si>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</si>
  <si>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</si>
  <si>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</si>
  <si>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Inne należności żołnierzy zawodowych oraz funkcjonariuszy zaliczane do wynagrodzeń</t>
  </si>
  <si>
    <t>Równoważniki pieniężne i ekwiwalenty dla żołnierzy i funkcjonariuszy oraz pozostałe należności</t>
  </si>
  <si>
    <t xml:space="preserve">Zakupy inwestycyjne - zadania z zakresu geodezji i kartografii                                                                                                                                           </t>
  </si>
  <si>
    <t>Dotacje celowe otrzymane z budżetu państwa na realizację bieżących zadań własnych powiatu</t>
  </si>
  <si>
    <t>B. 2 000 000</t>
  </si>
  <si>
    <t>Modernizacja drogi powiatowej Nr 2768W - ul. Graniczna w Józefowie na odcinku od ul. Nadwiślańskiej do Lisiej</t>
  </si>
  <si>
    <t>41.</t>
  </si>
  <si>
    <t>85202</t>
  </si>
  <si>
    <t>Podatek od towarów i usług (VAT).</t>
  </si>
  <si>
    <t>Kary, odszkodowania i grzywny wypłacane na rzecz osób prawnych i innych jednostek organizacyjnych</t>
  </si>
  <si>
    <t xml:space="preserve">Inne należności żołnierzy zawodowych oraz funkcjonariuszy zaliczane do wynagrodzeń </t>
  </si>
  <si>
    <t>Równoważniki pieniężne i ekwiwalenty dla żołnierzy i funkcjonariuszy oraz pozostałe nleżności</t>
  </si>
  <si>
    <t>Rozliczenia z tytułu poręczeń i gwarancji udzielonych przez Skarb Państwa lub jednostkę samorządu terytorialnego</t>
  </si>
  <si>
    <t>Wypłaty z tytułu krajowych poręczeń i gwarancji</t>
  </si>
  <si>
    <t>Zwrot do budżetu państwa nienależnie pobranej subwencji ogólnej za lata poprzednie</t>
  </si>
  <si>
    <t>Zakup środków dydaktycznych i książek</t>
  </si>
  <si>
    <t>Nagrody konkursowe</t>
  </si>
  <si>
    <t>Kwalifikacyjne kursy zawodowe</t>
  </si>
  <si>
    <t>Pokrycie przejętych zobowiązań po przekształcanych jednostkach zaliczanych do sektora finansów publicznych</t>
  </si>
  <si>
    <t>Zwrot dotacji oraz płatności, w tym  wykorzystanych niezgodnie z przeznaczeniem lub wykorzystanych z naruszeniem procedur, o których mowa w art. 184 ustawy, pobranych nienależnie lub w nadmiernej wysokości</t>
  </si>
  <si>
    <t>Wydatki Powiatu na 2016 rok</t>
  </si>
  <si>
    <t>w tym środki zlecone:</t>
  </si>
  <si>
    <t>Rezerwy, w tym:</t>
  </si>
  <si>
    <t>rezerwa ogólna</t>
  </si>
  <si>
    <t>rezerwa celowa na zarządzanie kryzysowe</t>
  </si>
  <si>
    <t>Wzmocnienie, oczyszczenie brzegów i udrożnienie nurtu na cieku wodnym (bez nazwy) w ramach inwestycji:                                                   Przebudowa mostu na przepust w ciągu drogi powiatowej Nr 2741W Kołbiel-Sufczyn w Kołbieli</t>
  </si>
  <si>
    <t>Komendy wojewódzkie Państwowej Straży Pożarnej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</si>
  <si>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</si>
  <si>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</si>
  <si>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</si>
  <si>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</si>
  <si>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</si>
  <si>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Wykonanie koncepcji budowy chodnika na odcinku Dąbrówka - Stara Wieś</t>
  </si>
  <si>
    <t>Wykonanie koncepcji budowy chodnika w miejscowości Jatne</t>
  </si>
  <si>
    <t>Wykonanie dokumentacji projektowej na przebudowę skrzyżowania na rondo w Celestynowie ul. Św. Kazimierza (droga powiatowa) z drogą wojewódzką Nr 797</t>
  </si>
  <si>
    <t>Budowa chodnika przy drodze powiatowej w miejscowości Celestynów - ul. Otwocka</t>
  </si>
  <si>
    <t>Wykonanie koncepcji przebudowy skrzyżowania ulic Żeromskiego i Reymonta w Otwocku na rondo</t>
  </si>
  <si>
    <t>Budowa barierek ochronnych w Józefowie - zabezpieczenie łuku drogi powiatowej Nr 2769W na wysokości posesji Nr 145</t>
  </si>
  <si>
    <t>42.</t>
  </si>
  <si>
    <t>43.</t>
  </si>
  <si>
    <t>44.</t>
  </si>
  <si>
    <t>45.</t>
  </si>
  <si>
    <t>46.</t>
  </si>
  <si>
    <t>47.</t>
  </si>
  <si>
    <t>Projekt systemu ostrzegania i alarmowania ludności o zagrożeniach dla Powiatu Otwockiego</t>
  </si>
  <si>
    <t>Razem Rozdział 75421</t>
  </si>
  <si>
    <t>48.</t>
  </si>
  <si>
    <t>Wpłaty jednostek na państwowy fundusz celowy</t>
  </si>
  <si>
    <t>wydatki 
jednostek
budżetowych</t>
  </si>
  <si>
    <t>zakup i objęcie akcji i udziałów oraz wniesienie wkładów do spółek prawa handlowego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</si>
</sst>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49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name val="Arial"/>
      <family val="2"/>
      <charset val="238"/>
    </font>
    <font>
      <b/>
      <u/>
      <sz val="9"/>
      <name val="Arial"/>
      <family val="2"/>
      <charset val="238"/>
    </font>
    <font>
      <sz val="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i/>
      <sz val="6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Czcionka tekstu podstawowego"/>
      <charset val="238"/>
    </font>
    <font>
      <sz val="10"/>
      <name val="Czcionka tekstu podstawowego"/>
      <charset val="238"/>
    </font>
    <font>
      <sz val="8"/>
      <color rgb="FFFF0000"/>
      <name val="Arial"/>
      <family val="2"/>
      <charset val="238"/>
    </font>
    <font>
      <sz val="9"/>
      <name val="Czcionka tekstu podstawowego"/>
      <family val="2"/>
      <charset val="238"/>
    </font>
    <font>
      <b/>
      <i/>
      <sz val="6"/>
      <color indexed="8"/>
      <name val="Arial"/>
      <family val="2"/>
      <charset val="238"/>
    </font>
    <font>
      <sz val="8"/>
      <color indexed="8"/>
      <name val="Arial"/>
      <charset val="204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rgb="FFFFFFB7"/>
        <bgColor indexed="34"/>
      </patternFill>
    </fill>
    <fill>
      <patternFill patternType="solid">
        <fgColor rgb="FFFFFFCC"/>
        <bgColor indexed="26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D0E0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8" fillId="0" borderId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8" fillId="0" borderId="0"/>
    <xf numFmtId="164" fontId="24" fillId="0" borderId="0"/>
    <xf numFmtId="0" fontId="2" fillId="0" borderId="0"/>
    <xf numFmtId="0" fontId="8" fillId="0" borderId="0"/>
    <xf numFmtId="0" fontId="8" fillId="0" borderId="0"/>
    <xf numFmtId="44" fontId="18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</xf>
  </cellStyleXfs>
  <cellXfs count="460">
    <xf numFmtId="0" fontId="0" fillId="0" borderId="0" xfId="0" applyAlignme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5" fillId="2" borderId="9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2" borderId="10" xfId="1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right"/>
    </xf>
    <xf numFmtId="0" fontId="5" fillId="3" borderId="2" xfId="1" applyFont="1" applyFill="1" applyBorder="1" applyAlignment="1">
      <alignment horizontal="center" vertical="center"/>
    </xf>
    <xf numFmtId="0" fontId="5" fillId="3" borderId="9" xfId="2" applyFont="1" applyFill="1" applyBorder="1" applyAlignment="1">
      <alignment vertical="center" wrapText="1"/>
    </xf>
    <xf numFmtId="3" fontId="5" fillId="3" borderId="9" xfId="1" applyNumberFormat="1" applyFont="1" applyFill="1" applyBorder="1" applyAlignment="1"/>
    <xf numFmtId="0" fontId="4" fillId="0" borderId="2" xfId="1" applyFont="1" applyBorder="1" applyAlignment="1">
      <alignment horizontal="center" vertical="center"/>
    </xf>
    <xf numFmtId="0" fontId="9" fillId="0" borderId="9" xfId="2" applyFont="1" applyBorder="1" applyAlignment="1">
      <alignment vertical="center" wrapText="1"/>
    </xf>
    <xf numFmtId="3" fontId="4" fillId="0" borderId="2" xfId="1" applyNumberFormat="1" applyFont="1" applyBorder="1" applyAlignment="1"/>
    <xf numFmtId="0" fontId="4" fillId="0" borderId="10" xfId="1" applyFont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3" fontId="5" fillId="2" borderId="2" xfId="1" applyNumberFormat="1" applyFont="1" applyFill="1" applyBorder="1" applyAlignment="1"/>
    <xf numFmtId="3" fontId="5" fillId="2" borderId="6" xfId="1" applyNumberFormat="1" applyFont="1" applyFill="1" applyBorder="1" applyAlignment="1"/>
    <xf numFmtId="0" fontId="5" fillId="3" borderId="10" xfId="1" applyFont="1" applyFill="1" applyBorder="1" applyAlignment="1">
      <alignment vertical="center" wrapText="1"/>
    </xf>
    <xf numFmtId="3" fontId="5" fillId="3" borderId="2" xfId="1" applyNumberFormat="1" applyFont="1" applyFill="1" applyBorder="1" applyAlignment="1"/>
    <xf numFmtId="0" fontId="5" fillId="3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center"/>
    </xf>
    <xf numFmtId="3" fontId="4" fillId="0" borderId="6" xfId="1" applyNumberFormat="1" applyFont="1" applyBorder="1" applyAlignment="1"/>
    <xf numFmtId="49" fontId="4" fillId="0" borderId="9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3" fontId="4" fillId="0" borderId="9" xfId="1" applyNumberFormat="1" applyFont="1" applyBorder="1" applyAlignment="1"/>
    <xf numFmtId="0" fontId="4" fillId="0" borderId="9" xfId="1" applyFont="1" applyBorder="1" applyAlignment="1">
      <alignment horizontal="center" vertical="center"/>
    </xf>
    <xf numFmtId="0" fontId="5" fillId="2" borderId="11" xfId="1" applyFont="1" applyFill="1" applyBorder="1" applyAlignment="1">
      <alignment vertical="center" wrapText="1"/>
    </xf>
    <xf numFmtId="3" fontId="5" fillId="2" borderId="9" xfId="1" applyNumberFormat="1" applyFont="1" applyFill="1" applyBorder="1" applyAlignment="1"/>
    <xf numFmtId="3" fontId="5" fillId="0" borderId="9" xfId="1" applyNumberFormat="1" applyFont="1" applyBorder="1" applyAlignment="1"/>
    <xf numFmtId="0" fontId="5" fillId="3" borderId="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 wrapText="1"/>
    </xf>
    <xf numFmtId="49" fontId="4" fillId="0" borderId="7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/>
    <xf numFmtId="0" fontId="4" fillId="0" borderId="7" xfId="1" applyFont="1" applyBorder="1" applyAlignment="1">
      <alignment horizontal="center" vertical="center"/>
    </xf>
    <xf numFmtId="0" fontId="11" fillId="3" borderId="9" xfId="2" applyFont="1" applyFill="1" applyBorder="1" applyAlignment="1">
      <alignment vertical="center" wrapText="1"/>
    </xf>
    <xf numFmtId="3" fontId="4" fillId="0" borderId="8" xfId="1" applyNumberFormat="1" applyFont="1" applyFill="1" applyBorder="1" applyAlignment="1"/>
    <xf numFmtId="3" fontId="4" fillId="0" borderId="7" xfId="1" applyNumberFormat="1" applyFont="1" applyFill="1" applyBorder="1" applyAlignment="1"/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5" fillId="2" borderId="9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5" fillId="2" borderId="12" xfId="1" applyFont="1" applyFill="1" applyBorder="1" applyAlignment="1">
      <alignment vertical="center" wrapText="1"/>
    </xf>
    <xf numFmtId="3" fontId="4" fillId="0" borderId="9" xfId="1" applyNumberFormat="1" applyFont="1" applyFill="1" applyBorder="1" applyAlignment="1"/>
    <xf numFmtId="0" fontId="4" fillId="0" borderId="0" xfId="1" applyFont="1" applyFill="1" applyAlignment="1">
      <alignment vertical="center"/>
    </xf>
    <xf numFmtId="3" fontId="4" fillId="0" borderId="6" xfId="1" applyNumberFormat="1" applyFont="1" applyFill="1" applyBorder="1" applyAlignment="1"/>
    <xf numFmtId="3" fontId="4" fillId="0" borderId="2" xfId="1" applyNumberFormat="1" applyFont="1" applyFill="1" applyBorder="1" applyAlignment="1"/>
    <xf numFmtId="0" fontId="4" fillId="0" borderId="9" xfId="1" applyFont="1" applyBorder="1" applyAlignment="1"/>
    <xf numFmtId="0" fontId="5" fillId="0" borderId="0" xfId="1" applyFont="1" applyAlignment="1">
      <alignment vertical="center"/>
    </xf>
    <xf numFmtId="3" fontId="12" fillId="0" borderId="9" xfId="1" applyNumberFormat="1" applyFont="1" applyBorder="1" applyAlignment="1"/>
    <xf numFmtId="3" fontId="4" fillId="4" borderId="9" xfId="1" applyNumberFormat="1" applyFont="1" applyFill="1" applyBorder="1" applyAlignment="1"/>
    <xf numFmtId="3" fontId="12" fillId="0" borderId="4" xfId="1" applyNumberFormat="1" applyFont="1" applyBorder="1" applyAlignment="1"/>
    <xf numFmtId="3" fontId="5" fillId="3" borderId="4" xfId="1" applyNumberFormat="1" applyFont="1" applyFill="1" applyBorder="1" applyAlignment="1"/>
    <xf numFmtId="49" fontId="5" fillId="3" borderId="9" xfId="1" applyNumberFormat="1" applyFont="1" applyFill="1" applyBorder="1" applyAlignment="1">
      <alignment horizontal="center" vertical="center"/>
    </xf>
    <xf numFmtId="3" fontId="13" fillId="0" borderId="9" xfId="1" applyNumberFormat="1" applyFont="1" applyBorder="1" applyAlignment="1"/>
    <xf numFmtId="3" fontId="5" fillId="2" borderId="4" xfId="1" applyNumberFormat="1" applyFont="1" applyFill="1" applyBorder="1" applyAlignment="1"/>
    <xf numFmtId="0" fontId="4" fillId="0" borderId="0" xfId="1" applyFont="1" applyAlignment="1">
      <alignment horizontal="right" vertical="center"/>
    </xf>
    <xf numFmtId="3" fontId="10" fillId="0" borderId="0" xfId="1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horizontal="left"/>
    </xf>
    <xf numFmtId="0" fontId="18" fillId="0" borderId="0" xfId="7" applyFont="1"/>
    <xf numFmtId="0" fontId="20" fillId="8" borderId="21" xfId="7" applyFont="1" applyFill="1" applyBorder="1" applyAlignment="1">
      <alignment horizontal="center" vertical="center" wrapText="1"/>
    </xf>
    <xf numFmtId="0" fontId="6" fillId="0" borderId="21" xfId="7" applyFont="1" applyFill="1" applyBorder="1" applyAlignment="1">
      <alignment horizontal="center" vertical="center"/>
    </xf>
    <xf numFmtId="0" fontId="6" fillId="0" borderId="0" xfId="7" applyFont="1" applyFill="1"/>
    <xf numFmtId="0" fontId="18" fillId="0" borderId="0" xfId="7" applyFont="1" applyAlignment="1">
      <alignment vertical="center"/>
    </xf>
    <xf numFmtId="0" fontId="18" fillId="0" borderId="0" xfId="7" applyFont="1" applyFill="1" applyAlignment="1">
      <alignment vertical="center"/>
    </xf>
    <xf numFmtId="0" fontId="18" fillId="0" borderId="16" xfId="7" applyFont="1" applyBorder="1" applyAlignment="1">
      <alignment horizontal="center" vertical="center"/>
    </xf>
    <xf numFmtId="0" fontId="18" fillId="0" borderId="16" xfId="7" applyFont="1" applyBorder="1" applyAlignment="1">
      <alignment vertical="center" wrapText="1"/>
    </xf>
    <xf numFmtId="3" fontId="18" fillId="0" borderId="16" xfId="7" applyNumberFormat="1" applyFont="1" applyBorder="1" applyAlignment="1">
      <alignment vertical="center" wrapText="1"/>
    </xf>
    <xf numFmtId="3" fontId="20" fillId="2" borderId="16" xfId="7" applyNumberFormat="1" applyFont="1" applyFill="1" applyBorder="1" applyAlignment="1">
      <alignment vertical="center" wrapText="1"/>
    </xf>
    <xf numFmtId="0" fontId="21" fillId="0" borderId="16" xfId="7" applyFont="1" applyBorder="1" applyAlignment="1">
      <alignment horizontal="center" vertical="center" wrapText="1"/>
    </xf>
    <xf numFmtId="3" fontId="22" fillId="0" borderId="20" xfId="7" applyNumberFormat="1" applyFont="1" applyBorder="1" applyAlignment="1">
      <alignment vertical="center" wrapText="1"/>
    </xf>
    <xf numFmtId="3" fontId="20" fillId="9" borderId="22" xfId="7" applyNumberFormat="1" applyFont="1" applyFill="1" applyBorder="1" applyAlignment="1">
      <alignment vertical="center" wrapText="1"/>
    </xf>
    <xf numFmtId="0" fontId="23" fillId="0" borderId="16" xfId="7" applyFont="1" applyBorder="1" applyAlignment="1">
      <alignment vertical="center" wrapText="1"/>
    </xf>
    <xf numFmtId="3" fontId="20" fillId="8" borderId="16" xfId="7" applyNumberFormat="1" applyFont="1" applyFill="1" applyBorder="1" applyAlignment="1">
      <alignment vertical="center" wrapText="1"/>
    </xf>
    <xf numFmtId="3" fontId="18" fillId="0" borderId="0" xfId="7" applyNumberFormat="1" applyFont="1"/>
    <xf numFmtId="0" fontId="25" fillId="0" borderId="0" xfId="9" applyFont="1"/>
    <xf numFmtId="0" fontId="6" fillId="0" borderId="0" xfId="7" applyFont="1"/>
    <xf numFmtId="0" fontId="26" fillId="0" borderId="0" xfId="9" applyFont="1" applyAlignment="1">
      <alignment vertical="center"/>
    </xf>
    <xf numFmtId="0" fontId="18" fillId="0" borderId="0" xfId="9" applyFont="1" applyAlignment="1">
      <alignment vertical="center"/>
    </xf>
    <xf numFmtId="0" fontId="18" fillId="0" borderId="0" xfId="9" applyFont="1" applyAlignment="1">
      <alignment horizontal="right" vertical="top"/>
    </xf>
    <xf numFmtId="0" fontId="20" fillId="10" borderId="9" xfId="9" applyFont="1" applyFill="1" applyBorder="1" applyAlignment="1">
      <alignment horizontal="center" vertical="center"/>
    </xf>
    <xf numFmtId="0" fontId="20" fillId="10" borderId="2" xfId="9" applyFont="1" applyFill="1" applyBorder="1" applyAlignment="1">
      <alignment horizontal="center" vertical="center" wrapText="1"/>
    </xf>
    <xf numFmtId="0" fontId="20" fillId="0" borderId="9" xfId="9" applyFont="1" applyBorder="1" applyAlignment="1">
      <alignment horizontal="center" vertical="center"/>
    </xf>
    <xf numFmtId="0" fontId="20" fillId="0" borderId="9" xfId="9" applyFont="1" applyBorder="1" applyAlignment="1">
      <alignment horizontal="left" vertical="center"/>
    </xf>
    <xf numFmtId="3" fontId="20" fillId="0" borderId="9" xfId="9" applyNumberFormat="1" applyFont="1" applyBorder="1" applyAlignment="1">
      <alignment horizontal="right"/>
    </xf>
    <xf numFmtId="0" fontId="20" fillId="0" borderId="0" xfId="9" applyFont="1" applyAlignment="1">
      <alignment vertical="center"/>
    </xf>
    <xf numFmtId="0" fontId="27" fillId="0" borderId="9" xfId="9" applyFont="1" applyBorder="1" applyAlignment="1">
      <alignment horizontal="center" vertical="center"/>
    </xf>
    <xf numFmtId="0" fontId="27" fillId="0" borderId="9" xfId="9" applyFont="1" applyBorder="1" applyAlignment="1">
      <alignment horizontal="left" vertical="center"/>
    </xf>
    <xf numFmtId="3" fontId="27" fillId="0" borderId="9" xfId="9" applyNumberFormat="1" applyFont="1" applyFill="1" applyBorder="1" applyAlignment="1">
      <alignment horizontal="right"/>
    </xf>
    <xf numFmtId="0" fontId="27" fillId="0" borderId="0" xfId="9" applyFont="1" applyAlignment="1">
      <alignment vertical="center"/>
    </xf>
    <xf numFmtId="3" fontId="27" fillId="0" borderId="9" xfId="9" applyNumberFormat="1" applyFont="1" applyBorder="1" applyAlignment="1">
      <alignment horizontal="right"/>
    </xf>
    <xf numFmtId="3" fontId="20" fillId="0" borderId="9" xfId="9" applyNumberFormat="1" applyFont="1" applyBorder="1" applyAlignment="1"/>
    <xf numFmtId="3" fontId="27" fillId="0" borderId="9" xfId="9" applyNumberFormat="1" applyFont="1" applyFill="1" applyBorder="1" applyAlignment="1"/>
    <xf numFmtId="3" fontId="27" fillId="0" borderId="9" xfId="9" applyNumberFormat="1" applyFont="1" applyBorder="1" applyAlignment="1"/>
    <xf numFmtId="0" fontId="20" fillId="0" borderId="9" xfId="9" applyFont="1" applyBorder="1" applyAlignment="1">
      <alignment vertical="center"/>
    </xf>
    <xf numFmtId="0" fontId="18" fillId="10" borderId="9" xfId="9" applyFont="1" applyFill="1" applyBorder="1" applyAlignment="1">
      <alignment vertical="center"/>
    </xf>
    <xf numFmtId="3" fontId="20" fillId="10" borderId="9" xfId="9" applyNumberFormat="1" applyFont="1" applyFill="1" applyBorder="1" applyAlignment="1"/>
    <xf numFmtId="0" fontId="18" fillId="0" borderId="9" xfId="9" applyFont="1" applyBorder="1" applyAlignment="1">
      <alignment horizontal="center" vertical="center"/>
    </xf>
    <xf numFmtId="0" fontId="18" fillId="0" borderId="2" xfId="9" applyFont="1" applyBorder="1" applyAlignment="1">
      <alignment vertical="center"/>
    </xf>
    <xf numFmtId="3" fontId="18" fillId="0" borderId="9" xfId="9" applyNumberFormat="1" applyFont="1" applyBorder="1" applyAlignment="1"/>
    <xf numFmtId="0" fontId="18" fillId="0" borderId="9" xfId="9" applyFont="1" applyBorder="1" applyAlignment="1">
      <alignment vertical="center"/>
    </xf>
    <xf numFmtId="3" fontId="18" fillId="0" borderId="5" xfId="9" applyNumberFormat="1" applyFont="1" applyBorder="1" applyAlignment="1"/>
    <xf numFmtId="0" fontId="18" fillId="0" borderId="7" xfId="9" applyFont="1" applyBorder="1" applyAlignment="1">
      <alignment vertical="center"/>
    </xf>
    <xf numFmtId="0" fontId="18" fillId="10" borderId="9" xfId="9" applyFont="1" applyFill="1" applyBorder="1" applyAlignment="1">
      <alignment horizontal="center" vertical="center"/>
    </xf>
    <xf numFmtId="0" fontId="18" fillId="0" borderId="0" xfId="9" applyFont="1" applyBorder="1" applyAlignment="1">
      <alignment horizontal="center" vertical="center"/>
    </xf>
    <xf numFmtId="0" fontId="18" fillId="0" borderId="0" xfId="9" applyFont="1" applyBorder="1" applyAlignment="1">
      <alignment vertical="center"/>
    </xf>
    <xf numFmtId="3" fontId="18" fillId="0" borderId="0" xfId="9" applyNumberFormat="1" applyFont="1" applyBorder="1" applyAlignment="1"/>
    <xf numFmtId="0" fontId="4" fillId="0" borderId="0" xfId="9" applyFont="1"/>
    <xf numFmtId="0" fontId="4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4" fillId="0" borderId="0" xfId="9" applyFont="1" applyAlignment="1">
      <alignment vertical="center"/>
    </xf>
    <xf numFmtId="0" fontId="29" fillId="0" borderId="9" xfId="9" applyFont="1" applyBorder="1" applyAlignment="1">
      <alignment horizontal="center" vertical="center"/>
    </xf>
    <xf numFmtId="0" fontId="29" fillId="0" borderId="0" xfId="9" applyFont="1" applyAlignment="1">
      <alignment vertical="center"/>
    </xf>
    <xf numFmtId="0" fontId="4" fillId="0" borderId="9" xfId="9" applyFont="1" applyBorder="1" applyAlignment="1">
      <alignment vertical="center" wrapText="1"/>
    </xf>
    <xf numFmtId="0" fontId="4" fillId="0" borderId="0" xfId="9" applyFont="1" applyAlignment="1"/>
    <xf numFmtId="0" fontId="5" fillId="0" borderId="0" xfId="9" applyFont="1" applyAlignment="1">
      <alignment vertical="center"/>
    </xf>
    <xf numFmtId="49" fontId="9" fillId="0" borderId="0" xfId="10" applyNumberFormat="1" applyFont="1" applyAlignment="1">
      <alignment horizontal="center" vertical="center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 wrapText="1"/>
    </xf>
    <xf numFmtId="3" fontId="9" fillId="0" borderId="0" xfId="10" applyNumberFormat="1" applyFont="1" applyAlignment="1">
      <alignment vertical="center"/>
    </xf>
    <xf numFmtId="0" fontId="9" fillId="0" borderId="0" xfId="10" applyFont="1"/>
    <xf numFmtId="0" fontId="9" fillId="0" borderId="0" xfId="10" applyFont="1" applyAlignment="1">
      <alignment vertical="center"/>
    </xf>
    <xf numFmtId="49" fontId="9" fillId="0" borderId="9" xfId="10" applyNumberFormat="1" applyFont="1" applyBorder="1" applyAlignment="1">
      <alignment horizontal="center" vertical="center"/>
    </xf>
    <xf numFmtId="0" fontId="9" fillId="0" borderId="9" xfId="10" applyFont="1" applyBorder="1" applyAlignment="1">
      <alignment horizontal="center" vertical="center"/>
    </xf>
    <xf numFmtId="0" fontId="9" fillId="0" borderId="9" xfId="10" applyFont="1" applyBorder="1" applyAlignment="1">
      <alignment vertical="center" wrapText="1"/>
    </xf>
    <xf numFmtId="3" fontId="9" fillId="0" borderId="9" xfId="10" applyNumberFormat="1" applyFont="1" applyBorder="1" applyAlignment="1">
      <alignment vertical="center"/>
    </xf>
    <xf numFmtId="49" fontId="9" fillId="0" borderId="9" xfId="10" applyNumberFormat="1" applyFont="1" applyBorder="1" applyAlignment="1">
      <alignment vertical="center"/>
    </xf>
    <xf numFmtId="0" fontId="4" fillId="0" borderId="0" xfId="7" applyFont="1"/>
    <xf numFmtId="0" fontId="9" fillId="0" borderId="0" xfId="2" applyFont="1"/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9" xfId="2" applyFont="1" applyBorder="1" applyAlignment="1">
      <alignment horizontal="center" vertical="center"/>
    </xf>
    <xf numFmtId="3" fontId="9" fillId="0" borderId="9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11" applyFont="1" applyAlignment="1">
      <alignment horizontal="center" vertical="center"/>
    </xf>
    <xf numFmtId="0" fontId="9" fillId="0" borderId="0" xfId="11" applyFont="1" applyAlignment="1">
      <alignment vertical="center" wrapText="1"/>
    </xf>
    <xf numFmtId="3" fontId="9" fillId="0" borderId="0" xfId="11" applyNumberFormat="1" applyFont="1" applyAlignment="1">
      <alignment vertical="center"/>
    </xf>
    <xf numFmtId="0" fontId="9" fillId="0" borderId="0" xfId="11" applyFont="1"/>
    <xf numFmtId="0" fontId="30" fillId="0" borderId="0" xfId="11" applyFont="1" applyAlignment="1">
      <alignment horizontal="center" vertical="center" wrapText="1"/>
    </xf>
    <xf numFmtId="0" fontId="11" fillId="0" borderId="0" xfId="11" applyFont="1" applyAlignment="1">
      <alignment vertical="center"/>
    </xf>
    <xf numFmtId="0" fontId="9" fillId="0" borderId="0" xfId="11" applyFont="1" applyAlignment="1">
      <alignment vertical="center"/>
    </xf>
    <xf numFmtId="0" fontId="9" fillId="0" borderId="9" xfId="11" applyFont="1" applyBorder="1" applyAlignment="1">
      <alignment horizontal="center" vertical="center"/>
    </xf>
    <xf numFmtId="0" fontId="9" fillId="0" borderId="9" xfId="11" applyFont="1" applyBorder="1" applyAlignment="1">
      <alignment vertical="center" wrapText="1"/>
    </xf>
    <xf numFmtId="3" fontId="9" fillId="0" borderId="9" xfId="11" applyNumberFormat="1" applyFont="1" applyBorder="1" applyAlignment="1">
      <alignment vertical="center"/>
    </xf>
    <xf numFmtId="0" fontId="4" fillId="0" borderId="9" xfId="11" applyFont="1" applyBorder="1" applyAlignment="1">
      <alignment vertical="center" wrapText="1"/>
    </xf>
    <xf numFmtId="0" fontId="11" fillId="12" borderId="9" xfId="2" applyFont="1" applyFill="1" applyBorder="1" applyAlignment="1">
      <alignment horizontal="center" vertical="center"/>
    </xf>
    <xf numFmtId="0" fontId="11" fillId="13" borderId="9" xfId="2" applyFont="1" applyFill="1" applyBorder="1" applyAlignment="1">
      <alignment horizontal="center" vertical="center"/>
    </xf>
    <xf numFmtId="0" fontId="11" fillId="13" borderId="9" xfId="2" applyFont="1" applyFill="1" applyBorder="1" applyAlignment="1">
      <alignment vertical="center" wrapText="1"/>
    </xf>
    <xf numFmtId="3" fontId="11" fillId="13" borderId="9" xfId="2" applyNumberFormat="1" applyFont="1" applyFill="1" applyBorder="1" applyAlignment="1">
      <alignment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vertical="center" wrapText="1"/>
    </xf>
    <xf numFmtId="3" fontId="9" fillId="3" borderId="9" xfId="2" applyNumberFormat="1" applyFont="1" applyFill="1" applyBorder="1" applyAlignment="1">
      <alignment vertical="center"/>
    </xf>
    <xf numFmtId="49" fontId="9" fillId="0" borderId="9" xfId="2" applyNumberFormat="1" applyFont="1" applyBorder="1" applyAlignment="1">
      <alignment horizontal="center" vertical="center"/>
    </xf>
    <xf numFmtId="49" fontId="11" fillId="13" borderId="9" xfId="2" applyNumberFormat="1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4" fillId="0" borderId="0" xfId="7" applyFont="1" applyAlignment="1"/>
    <xf numFmtId="0" fontId="19" fillId="0" borderId="0" xfId="7" applyFont="1" applyAlignment="1">
      <alignment vertical="center" wrapText="1"/>
    </xf>
    <xf numFmtId="0" fontId="26" fillId="0" borderId="0" xfId="7" applyFont="1"/>
    <xf numFmtId="0" fontId="32" fillId="0" borderId="0" xfId="7" applyFont="1"/>
    <xf numFmtId="0" fontId="4" fillId="0" borderId="23" xfId="7" applyFont="1" applyBorder="1" applyAlignment="1">
      <alignment horizontal="center" vertical="center" wrapText="1"/>
    </xf>
    <xf numFmtId="0" fontId="4" fillId="0" borderId="0" xfId="7" applyFont="1" applyAlignment="1">
      <alignment vertical="center"/>
    </xf>
    <xf numFmtId="0" fontId="4" fillId="0" borderId="0" xfId="7" applyFont="1" applyAlignment="1">
      <alignment vertical="center" wrapText="1"/>
    </xf>
    <xf numFmtId="3" fontId="4" fillId="0" borderId="23" xfId="7" applyNumberFormat="1" applyFont="1" applyBorder="1" applyAlignment="1">
      <alignment horizontal="right" vertical="center" wrapText="1"/>
    </xf>
    <xf numFmtId="0" fontId="5" fillId="0" borderId="0" xfId="7" applyFont="1" applyAlignment="1">
      <alignment vertical="center"/>
    </xf>
    <xf numFmtId="3" fontId="5" fillId="0" borderId="0" xfId="7" applyNumberFormat="1" applyFont="1" applyAlignment="1">
      <alignment vertical="center"/>
    </xf>
    <xf numFmtId="3" fontId="4" fillId="0" borderId="0" xfId="7" applyNumberFormat="1" applyFont="1" applyAlignment="1">
      <alignment vertical="center"/>
    </xf>
    <xf numFmtId="0" fontId="33" fillId="0" borderId="0" xfId="7" applyFont="1"/>
    <xf numFmtId="0" fontId="18" fillId="0" borderId="0" xfId="7"/>
    <xf numFmtId="0" fontId="18" fillId="0" borderId="0" xfId="7" applyAlignment="1"/>
    <xf numFmtId="0" fontId="20" fillId="0" borderId="0" xfId="7" applyFont="1"/>
    <xf numFmtId="0" fontId="9" fillId="3" borderId="9" xfId="11" applyFont="1" applyFill="1" applyBorder="1" applyAlignment="1">
      <alignment horizontal="center" vertical="center"/>
    </xf>
    <xf numFmtId="0" fontId="9" fillId="3" borderId="9" xfId="11" applyFont="1" applyFill="1" applyBorder="1" applyAlignment="1">
      <alignment vertical="center" wrapText="1"/>
    </xf>
    <xf numFmtId="3" fontId="9" fillId="3" borderId="9" xfId="11" applyNumberFormat="1" applyFont="1" applyFill="1" applyBorder="1" applyAlignment="1">
      <alignment vertical="center"/>
    </xf>
    <xf numFmtId="49" fontId="9" fillId="3" borderId="9" xfId="10" applyNumberFormat="1" applyFont="1" applyFill="1" applyBorder="1" applyAlignment="1">
      <alignment horizontal="center" vertical="center"/>
    </xf>
    <xf numFmtId="0" fontId="9" fillId="3" borderId="9" xfId="10" applyFont="1" applyFill="1" applyBorder="1" applyAlignment="1">
      <alignment horizontal="center" vertical="center"/>
    </xf>
    <xf numFmtId="0" fontId="9" fillId="3" borderId="9" xfId="10" applyFont="1" applyFill="1" applyBorder="1" applyAlignment="1">
      <alignment vertical="center" wrapText="1"/>
    </xf>
    <xf numFmtId="3" fontId="9" fillId="3" borderId="9" xfId="10" applyNumberFormat="1" applyFont="1" applyFill="1" applyBorder="1" applyAlignment="1">
      <alignment vertical="center"/>
    </xf>
    <xf numFmtId="0" fontId="29" fillId="0" borderId="9" xfId="9" applyFont="1" applyFill="1" applyBorder="1" applyAlignment="1">
      <alignment horizontal="center" vertical="center"/>
    </xf>
    <xf numFmtId="0" fontId="29" fillId="0" borderId="9" xfId="9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4" fillId="0" borderId="0" xfId="0" applyFont="1" applyAlignment="1"/>
    <xf numFmtId="4" fontId="34" fillId="0" borderId="0" xfId="0" applyNumberFormat="1" applyFont="1" applyAlignment="1"/>
    <xf numFmtId="0" fontId="32" fillId="0" borderId="7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20" fillId="0" borderId="0" xfId="7" applyFont="1" applyFill="1" applyAlignment="1">
      <alignment vertical="center"/>
    </xf>
    <xf numFmtId="0" fontId="20" fillId="2" borderId="16" xfId="7" applyFont="1" applyFill="1" applyBorder="1" applyAlignment="1">
      <alignment vertical="center" wrapText="1"/>
    </xf>
    <xf numFmtId="0" fontId="20" fillId="9" borderId="22" xfId="7" applyFont="1" applyFill="1" applyBorder="1" applyAlignment="1">
      <alignment vertical="center" wrapText="1"/>
    </xf>
    <xf numFmtId="0" fontId="18" fillId="0" borderId="16" xfId="7" applyFont="1" applyBorder="1" applyAlignment="1">
      <alignment horizontal="center" vertical="center" wrapText="1"/>
    </xf>
    <xf numFmtId="3" fontId="18" fillId="0" borderId="16" xfId="7" applyNumberFormat="1" applyFont="1" applyBorder="1" applyAlignment="1">
      <alignment vertical="center"/>
    </xf>
    <xf numFmtId="0" fontId="18" fillId="0" borderId="16" xfId="7" applyFont="1" applyBorder="1" applyAlignment="1">
      <alignment horizontal="right" vertical="center" wrapText="1"/>
    </xf>
    <xf numFmtId="3" fontId="18" fillId="0" borderId="16" xfId="7" applyNumberFormat="1" applyFont="1" applyBorder="1" applyAlignment="1">
      <alignment horizontal="right" vertical="center" wrapText="1"/>
    </xf>
    <xf numFmtId="0" fontId="21" fillId="0" borderId="16" xfId="7" applyFont="1" applyBorder="1" applyAlignment="1">
      <alignment horizontal="left" vertical="center" wrapText="1"/>
    </xf>
    <xf numFmtId="0" fontId="6" fillId="0" borderId="16" xfId="7" applyFont="1" applyBorder="1" applyAlignment="1">
      <alignment vertical="center" wrapText="1"/>
    </xf>
    <xf numFmtId="0" fontId="18" fillId="0" borderId="20" xfId="7" applyFont="1" applyBorder="1" applyAlignment="1">
      <alignment horizontal="left" vertical="center" wrapText="1"/>
    </xf>
    <xf numFmtId="0" fontId="18" fillId="0" borderId="20" xfId="7" applyFont="1" applyBorder="1" applyAlignment="1">
      <alignment horizontal="center" vertical="center" wrapText="1"/>
    </xf>
    <xf numFmtId="0" fontId="21" fillId="0" borderId="20" xfId="7" applyFont="1" applyBorder="1" applyAlignment="1">
      <alignment horizontal="left" vertical="center" wrapText="1"/>
    </xf>
    <xf numFmtId="0" fontId="22" fillId="0" borderId="20" xfId="7" applyFont="1" applyBorder="1" applyAlignment="1">
      <alignment horizontal="left" vertical="center" wrapText="1"/>
    </xf>
    <xf numFmtId="0" fontId="21" fillId="0" borderId="16" xfId="7" applyFont="1" applyBorder="1" applyAlignment="1">
      <alignment vertical="center" wrapText="1"/>
    </xf>
    <xf numFmtId="0" fontId="18" fillId="0" borderId="16" xfId="7" applyFont="1" applyFill="1" applyBorder="1" applyAlignment="1">
      <alignment vertical="center" wrapText="1"/>
    </xf>
    <xf numFmtId="0" fontId="21" fillId="0" borderId="18" xfId="7" applyFont="1" applyBorder="1" applyAlignment="1">
      <alignment horizontal="left" vertical="center" wrapText="1"/>
    </xf>
    <xf numFmtId="3" fontId="18" fillId="0" borderId="22" xfId="7" applyNumberFormat="1" applyFont="1" applyBorder="1" applyAlignment="1">
      <alignment vertical="center" wrapText="1"/>
    </xf>
    <xf numFmtId="0" fontId="18" fillId="0" borderId="22" xfId="7" applyFont="1" applyBorder="1" applyAlignment="1">
      <alignment vertical="center" wrapText="1"/>
    </xf>
    <xf numFmtId="3" fontId="4" fillId="0" borderId="9" xfId="11" applyNumberFormat="1" applyFont="1" applyBorder="1" applyAlignment="1">
      <alignment vertical="center"/>
    </xf>
    <xf numFmtId="3" fontId="5" fillId="2" borderId="9" xfId="1" applyNumberFormat="1" applyFont="1" applyFill="1" applyBorder="1" applyAlignment="1">
      <alignment horizontal="right" vertical="center"/>
    </xf>
    <xf numFmtId="3" fontId="5" fillId="5" borderId="9" xfId="1" applyNumberFormat="1" applyFont="1" applyFill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3" fontId="4" fillId="0" borderId="9" xfId="1" applyNumberFormat="1" applyFont="1" applyBorder="1" applyAlignment="1">
      <alignment horizontal="right" vertical="center"/>
    </xf>
    <xf numFmtId="0" fontId="4" fillId="0" borderId="9" xfId="2" applyFont="1" applyBorder="1" applyAlignment="1">
      <alignment vertical="center" wrapText="1"/>
    </xf>
    <xf numFmtId="3" fontId="4" fillId="0" borderId="4" xfId="1" applyNumberFormat="1" applyFont="1" applyFill="1" applyBorder="1" applyAlignment="1"/>
    <xf numFmtId="0" fontId="5" fillId="4" borderId="9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center" vertical="center"/>
    </xf>
    <xf numFmtId="3" fontId="4" fillId="4" borderId="4" xfId="1" applyNumberFormat="1" applyFont="1" applyFill="1" applyBorder="1" applyAlignment="1"/>
    <xf numFmtId="3" fontId="12" fillId="4" borderId="9" xfId="1" applyNumberFormat="1" applyFont="1" applyFill="1" applyBorder="1" applyAlignment="1"/>
    <xf numFmtId="0" fontId="35" fillId="0" borderId="9" xfId="2" applyFont="1" applyBorder="1" applyAlignment="1">
      <alignment horizontal="center" vertical="center"/>
    </xf>
    <xf numFmtId="0" fontId="35" fillId="0" borderId="0" xfId="2" applyFont="1" applyAlignment="1">
      <alignment vertical="center"/>
    </xf>
    <xf numFmtId="49" fontId="4" fillId="0" borderId="7" xfId="1" applyNumberFormat="1" applyFont="1" applyFill="1" applyBorder="1" applyAlignment="1">
      <alignment horizontal="center" vertical="center"/>
    </xf>
    <xf numFmtId="0" fontId="4" fillId="0" borderId="0" xfId="1" applyFont="1" applyFill="1"/>
    <xf numFmtId="0" fontId="37" fillId="0" borderId="16" xfId="7" applyFont="1" applyBorder="1" applyAlignment="1">
      <alignment vertical="center" wrapText="1"/>
    </xf>
    <xf numFmtId="0" fontId="18" fillId="0" borderId="16" xfId="7" applyFont="1" applyFill="1" applyBorder="1" applyAlignment="1">
      <alignment horizontal="center" vertical="center"/>
    </xf>
    <xf numFmtId="0" fontId="18" fillId="0" borderId="16" xfId="7" applyFont="1" applyFill="1" applyBorder="1" applyAlignment="1">
      <alignment horizontal="center" vertical="center" wrapText="1"/>
    </xf>
    <xf numFmtId="3" fontId="18" fillId="0" borderId="16" xfId="7" applyNumberFormat="1" applyFont="1" applyFill="1" applyBorder="1" applyAlignment="1">
      <alignment vertical="center" wrapText="1"/>
    </xf>
    <xf numFmtId="3" fontId="18" fillId="0" borderId="16" xfId="7" applyNumberFormat="1" applyFont="1" applyFill="1" applyBorder="1" applyAlignment="1">
      <alignment vertical="center"/>
    </xf>
    <xf numFmtId="0" fontId="18" fillId="0" borderId="16" xfId="7" applyFont="1" applyFill="1" applyBorder="1" applyAlignment="1">
      <alignment horizontal="right" vertical="center" wrapText="1"/>
    </xf>
    <xf numFmtId="0" fontId="6" fillId="0" borderId="16" xfId="7" applyFont="1" applyFill="1" applyBorder="1" applyAlignment="1">
      <alignment vertical="center" wrapText="1"/>
    </xf>
    <xf numFmtId="0" fontId="23" fillId="0" borderId="16" xfId="7" applyFont="1" applyBorder="1" applyAlignment="1">
      <alignment horizontal="left" vertical="center" wrapText="1"/>
    </xf>
    <xf numFmtId="0" fontId="21" fillId="0" borderId="16" xfId="7" applyFont="1" applyFill="1" applyBorder="1" applyAlignment="1">
      <alignment horizontal="left" vertical="center" wrapText="1"/>
    </xf>
    <xf numFmtId="0" fontId="18" fillId="0" borderId="20" xfId="7" applyFont="1" applyFill="1" applyBorder="1" applyAlignment="1">
      <alignment horizontal="left" vertical="center" wrapText="1"/>
    </xf>
    <xf numFmtId="0" fontId="18" fillId="0" borderId="20" xfId="7" applyFont="1" applyFill="1" applyBorder="1" applyAlignment="1">
      <alignment horizontal="center" vertical="center" wrapText="1"/>
    </xf>
    <xf numFmtId="0" fontId="21" fillId="0" borderId="20" xfId="7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" fillId="0" borderId="0" xfId="1" applyFont="1" applyAlignment="1">
      <alignment vertical="center" wrapText="1"/>
    </xf>
    <xf numFmtId="49" fontId="5" fillId="2" borderId="2" xfId="1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" fontId="34" fillId="0" borderId="0" xfId="0" applyNumberFormat="1" applyFont="1" applyAlignment="1">
      <alignment vertical="center"/>
    </xf>
    <xf numFmtId="0" fontId="31" fillId="0" borderId="3" xfId="0" applyFont="1" applyBorder="1" applyAlignment="1">
      <alignment horizontal="left" vertical="center" wrapText="1"/>
    </xf>
    <xf numFmtId="0" fontId="4" fillId="2" borderId="9" xfId="9" applyFont="1" applyFill="1" applyBorder="1" applyAlignment="1">
      <alignment horizontal="right"/>
    </xf>
    <xf numFmtId="4" fontId="4" fillId="2" borderId="9" xfId="9" applyNumberFormat="1" applyFont="1" applyFill="1" applyBorder="1" applyAlignment="1">
      <alignment wrapText="1"/>
    </xf>
    <xf numFmtId="4" fontId="4" fillId="2" borderId="9" xfId="9" applyNumberFormat="1" applyFont="1" applyFill="1" applyBorder="1" applyAlignment="1"/>
    <xf numFmtId="0" fontId="4" fillId="2" borderId="2" xfId="9" applyFont="1" applyFill="1" applyBorder="1" applyAlignment="1">
      <alignment horizontal="right"/>
    </xf>
    <xf numFmtId="4" fontId="4" fillId="2" borderId="2" xfId="9" applyNumberFormat="1" applyFont="1" applyFill="1" applyBorder="1" applyAlignment="1">
      <alignment wrapText="1"/>
    </xf>
    <xf numFmtId="4" fontId="4" fillId="2" borderId="2" xfId="9" applyNumberFormat="1" applyFont="1" applyFill="1" applyBorder="1" applyAlignment="1"/>
    <xf numFmtId="0" fontId="4" fillId="0" borderId="7" xfId="9" applyFont="1" applyBorder="1" applyAlignment="1">
      <alignment horizontal="center" wrapText="1"/>
    </xf>
    <xf numFmtId="0" fontId="5" fillId="0" borderId="5" xfId="1" applyFont="1" applyFill="1" applyBorder="1" applyAlignment="1">
      <alignment horizontal="center" vertical="center"/>
    </xf>
    <xf numFmtId="0" fontId="38" fillId="0" borderId="16" xfId="7" applyFont="1" applyFill="1" applyBorder="1" applyAlignment="1">
      <alignment vertical="center" wrapText="1"/>
    </xf>
    <xf numFmtId="0" fontId="4" fillId="0" borderId="9" xfId="2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3" fontId="4" fillId="0" borderId="9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0" fontId="9" fillId="0" borderId="11" xfId="10" applyFont="1" applyBorder="1" applyAlignment="1">
      <alignment horizontal="center" vertical="center"/>
    </xf>
    <xf numFmtId="3" fontId="9" fillId="0" borderId="4" xfId="10" applyNumberFormat="1" applyFont="1" applyBorder="1" applyAlignment="1">
      <alignment vertical="center"/>
    </xf>
    <xf numFmtId="0" fontId="9" fillId="0" borderId="2" xfId="10" applyFont="1" applyBorder="1" applyAlignment="1">
      <alignment vertical="center" wrapText="1"/>
    </xf>
    <xf numFmtId="0" fontId="9" fillId="0" borderId="7" xfId="10" applyFont="1" applyBorder="1" applyAlignment="1">
      <alignment vertical="center" wrapText="1"/>
    </xf>
    <xf numFmtId="0" fontId="4" fillId="0" borderId="9" xfId="7" applyFont="1" applyBorder="1" applyAlignment="1">
      <alignment vertical="center" wrapText="1"/>
    </xf>
    <xf numFmtId="0" fontId="4" fillId="3" borderId="9" xfId="1" applyFont="1" applyFill="1" applyBorder="1" applyAlignment="1">
      <alignment vertical="center" wrapText="1"/>
    </xf>
    <xf numFmtId="0" fontId="39" fillId="0" borderId="9" xfId="7" applyFont="1" applyBorder="1" applyAlignment="1">
      <alignment horizontal="left" vertical="center" wrapText="1"/>
    </xf>
    <xf numFmtId="0" fontId="14" fillId="0" borderId="0" xfId="3" applyNumberFormat="1" applyFont="1" applyFill="1" applyBorder="1" applyAlignment="1" applyProtection="1">
      <alignment horizontal="left"/>
    </xf>
    <xf numFmtId="0" fontId="5" fillId="2" borderId="9" xfId="7" applyFont="1" applyFill="1" applyBorder="1" applyAlignment="1">
      <alignment horizontal="center" vertical="center"/>
    </xf>
    <xf numFmtId="0" fontId="32" fillId="14" borderId="9" xfId="7" applyFont="1" applyFill="1" applyBorder="1" applyAlignment="1">
      <alignment horizontal="center" vertical="center"/>
    </xf>
    <xf numFmtId="0" fontId="5" fillId="0" borderId="9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 wrapText="1"/>
    </xf>
    <xf numFmtId="3" fontId="4" fillId="0" borderId="9" xfId="7" applyNumberFormat="1" applyFont="1" applyBorder="1" applyAlignment="1">
      <alignment horizontal="right" vertical="center"/>
    </xf>
    <xf numFmtId="0" fontId="4" fillId="0" borderId="9" xfId="7" applyFont="1" applyBorder="1" applyAlignment="1">
      <alignment horizontal="left" vertical="center" wrapText="1"/>
    </xf>
    <xf numFmtId="0" fontId="4" fillId="0" borderId="9" xfId="7" applyFont="1" applyBorder="1" applyAlignment="1">
      <alignment vertical="center"/>
    </xf>
    <xf numFmtId="3" fontId="4" fillId="0" borderId="9" xfId="7" applyNumberFormat="1" applyFont="1" applyBorder="1" applyAlignment="1">
      <alignment vertical="center"/>
    </xf>
    <xf numFmtId="3" fontId="4" fillId="0" borderId="9" xfId="7" applyNumberFormat="1" applyFont="1" applyBorder="1" applyAlignment="1">
      <alignment horizontal="right" vertical="center" wrapText="1"/>
    </xf>
    <xf numFmtId="3" fontId="4" fillId="0" borderId="9" xfId="7" applyNumberFormat="1" applyFont="1" applyBorder="1" applyAlignment="1">
      <alignment vertical="center" wrapText="1"/>
    </xf>
    <xf numFmtId="3" fontId="5" fillId="2" borderId="9" xfId="7" applyNumberFormat="1" applyFont="1" applyFill="1" applyBorder="1" applyAlignment="1">
      <alignment vertical="center"/>
    </xf>
    <xf numFmtId="49" fontId="4" fillId="0" borderId="9" xfId="7" applyNumberFormat="1" applyFont="1" applyBorder="1" applyAlignment="1">
      <alignment horizontal="center" vertical="center"/>
    </xf>
    <xf numFmtId="1" fontId="4" fillId="0" borderId="9" xfId="7" applyNumberFormat="1" applyFont="1" applyBorder="1" applyAlignment="1">
      <alignment vertical="center" wrapText="1"/>
    </xf>
    <xf numFmtId="3" fontId="19" fillId="15" borderId="9" xfId="7" applyNumberFormat="1" applyFont="1" applyFill="1" applyBorder="1" applyAlignment="1">
      <alignment horizontal="right"/>
    </xf>
    <xf numFmtId="0" fontId="39" fillId="0" borderId="9" xfId="7" applyFont="1" applyBorder="1" applyAlignment="1">
      <alignment vertical="center" wrapText="1"/>
    </xf>
    <xf numFmtId="3" fontId="35" fillId="0" borderId="9" xfId="2" applyNumberFormat="1" applyFont="1" applyBorder="1" applyAlignment="1">
      <alignment vertical="center"/>
    </xf>
    <xf numFmtId="3" fontId="14" fillId="0" borderId="13" xfId="5" applyNumberFormat="1" applyFont="1" applyFill="1" applyBorder="1" applyAlignment="1" applyProtection="1">
      <alignment horizontal="right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17" borderId="2" xfId="9" applyFont="1" applyFill="1" applyBorder="1" applyAlignment="1">
      <alignment horizontal="center" vertical="center" wrapText="1"/>
    </xf>
    <xf numFmtId="4" fontId="5" fillId="17" borderId="9" xfId="9" applyNumberFormat="1" applyFont="1" applyFill="1" applyBorder="1" applyAlignment="1">
      <alignment vertical="center"/>
    </xf>
    <xf numFmtId="49" fontId="11" fillId="11" borderId="9" xfId="10" applyNumberFormat="1" applyFont="1" applyFill="1" applyBorder="1" applyAlignment="1">
      <alignment horizontal="center" vertical="center"/>
    </xf>
    <xf numFmtId="0" fontId="11" fillId="11" borderId="9" xfId="10" applyFont="1" applyFill="1" applyBorder="1" applyAlignment="1">
      <alignment horizontal="center" vertical="center"/>
    </xf>
    <xf numFmtId="0" fontId="11" fillId="11" borderId="9" xfId="10" applyFont="1" applyFill="1" applyBorder="1" applyAlignment="1">
      <alignment horizontal="center" vertical="center" wrapText="1"/>
    </xf>
    <xf numFmtId="3" fontId="11" fillId="11" borderId="9" xfId="10" applyNumberFormat="1" applyFont="1" applyFill="1" applyBorder="1" applyAlignment="1">
      <alignment horizontal="center" vertical="center"/>
    </xf>
    <xf numFmtId="3" fontId="11" fillId="11" borderId="9" xfId="10" applyNumberFormat="1" applyFont="1" applyFill="1" applyBorder="1" applyAlignment="1">
      <alignment vertical="center"/>
    </xf>
    <xf numFmtId="49" fontId="11" fillId="18" borderId="9" xfId="10" applyNumberFormat="1" applyFont="1" applyFill="1" applyBorder="1" applyAlignment="1">
      <alignment horizontal="center" vertical="center"/>
    </xf>
    <xf numFmtId="0" fontId="11" fillId="18" borderId="9" xfId="10" applyFont="1" applyFill="1" applyBorder="1" applyAlignment="1">
      <alignment horizontal="center" vertical="center"/>
    </xf>
    <xf numFmtId="0" fontId="11" fillId="18" borderId="9" xfId="10" applyFont="1" applyFill="1" applyBorder="1" applyAlignment="1">
      <alignment vertical="center" wrapText="1"/>
    </xf>
    <xf numFmtId="3" fontId="11" fillId="18" borderId="9" xfId="10" applyNumberFormat="1" applyFont="1" applyFill="1" applyBorder="1" applyAlignment="1">
      <alignment vertical="center"/>
    </xf>
    <xf numFmtId="0" fontId="11" fillId="11" borderId="9" xfId="2" applyFont="1" applyFill="1" applyBorder="1" applyAlignment="1">
      <alignment horizontal="center" vertical="center"/>
    </xf>
    <xf numFmtId="3" fontId="11" fillId="11" borderId="9" xfId="2" applyNumberFormat="1" applyFont="1" applyFill="1" applyBorder="1" applyAlignment="1">
      <alignment vertical="center"/>
    </xf>
    <xf numFmtId="0" fontId="11" fillId="18" borderId="9" xfId="2" applyFont="1" applyFill="1" applyBorder="1" applyAlignment="1">
      <alignment horizontal="center" vertical="center"/>
    </xf>
    <xf numFmtId="0" fontId="11" fillId="18" borderId="9" xfId="2" applyFont="1" applyFill="1" applyBorder="1" applyAlignment="1">
      <alignment vertical="center" wrapText="1"/>
    </xf>
    <xf numFmtId="3" fontId="11" fillId="18" borderId="9" xfId="2" applyNumberFormat="1" applyFont="1" applyFill="1" applyBorder="1" applyAlignment="1">
      <alignment vertical="center"/>
    </xf>
    <xf numFmtId="0" fontId="11" fillId="18" borderId="9" xfId="11" applyFont="1" applyFill="1" applyBorder="1" applyAlignment="1">
      <alignment horizontal="center" vertical="center"/>
    </xf>
    <xf numFmtId="0" fontId="11" fillId="11" borderId="9" xfId="11" applyFont="1" applyFill="1" applyBorder="1" applyAlignment="1">
      <alignment horizontal="center" vertical="center"/>
    </xf>
    <xf numFmtId="0" fontId="11" fillId="11" borderId="9" xfId="11" applyFont="1" applyFill="1" applyBorder="1" applyAlignment="1">
      <alignment horizontal="center" vertical="center" wrapText="1"/>
    </xf>
    <xf numFmtId="3" fontId="11" fillId="11" borderId="9" xfId="11" applyNumberFormat="1" applyFont="1" applyFill="1" applyBorder="1" applyAlignment="1">
      <alignment horizontal="center" vertical="center"/>
    </xf>
    <xf numFmtId="3" fontId="11" fillId="11" borderId="9" xfId="11" applyNumberFormat="1" applyFont="1" applyFill="1" applyBorder="1" applyAlignment="1">
      <alignment vertical="center"/>
    </xf>
    <xf numFmtId="0" fontId="11" fillId="18" borderId="9" xfId="11" applyFont="1" applyFill="1" applyBorder="1" applyAlignment="1">
      <alignment vertical="center" wrapText="1"/>
    </xf>
    <xf numFmtId="3" fontId="11" fillId="18" borderId="9" xfId="11" applyNumberFormat="1" applyFont="1" applyFill="1" applyBorder="1" applyAlignment="1">
      <alignment vertical="center"/>
    </xf>
    <xf numFmtId="0" fontId="5" fillId="16" borderId="33" xfId="7" applyFont="1" applyFill="1" applyBorder="1" applyAlignment="1">
      <alignment horizontal="center" vertical="center" wrapText="1"/>
    </xf>
    <xf numFmtId="0" fontId="5" fillId="16" borderId="34" xfId="7" applyFont="1" applyFill="1" applyBorder="1" applyAlignment="1">
      <alignment horizontal="center" vertical="center" wrapText="1"/>
    </xf>
    <xf numFmtId="0" fontId="5" fillId="16" borderId="35" xfId="7" applyFont="1" applyFill="1" applyBorder="1" applyAlignment="1">
      <alignment horizontal="center" vertical="center" wrapText="1"/>
    </xf>
    <xf numFmtId="3" fontId="5" fillId="16" borderId="23" xfId="7" applyNumberFormat="1" applyFont="1" applyFill="1" applyBorder="1" applyAlignment="1">
      <alignment horizontal="right" vertical="center" wrapText="1"/>
    </xf>
    <xf numFmtId="0" fontId="42" fillId="0" borderId="0" xfId="13" applyNumberFormat="1" applyFont="1" applyFill="1" applyBorder="1" applyAlignment="1" applyProtection="1">
      <alignment horizontal="left"/>
    </xf>
    <xf numFmtId="1" fontId="42" fillId="0" borderId="0" xfId="13" applyNumberFormat="1" applyFont="1" applyFill="1" applyAlignment="1" applyProtection="1">
      <alignment horizontal="center" vertical="center" wrapText="1" shrinkToFit="1"/>
    </xf>
    <xf numFmtId="1" fontId="42" fillId="7" borderId="0" xfId="13" applyNumberFormat="1" applyFont="1" applyFill="1" applyAlignment="1" applyProtection="1">
      <alignment horizontal="center" vertical="center" wrapText="1" shrinkToFit="1"/>
    </xf>
    <xf numFmtId="0" fontId="45" fillId="6" borderId="0" xfId="13" applyFont="1" applyFill="1" applyAlignment="1" applyProtection="1">
      <alignment horizontal="left" vertical="center" wrapText="1" shrinkToFit="1"/>
    </xf>
    <xf numFmtId="1" fontId="43" fillId="7" borderId="0" xfId="13" applyNumberFormat="1" applyFont="1" applyFill="1" applyAlignment="1" applyProtection="1">
      <alignment horizontal="center" vertical="center" wrapText="1" shrinkToFit="1"/>
    </xf>
    <xf numFmtId="0" fontId="43" fillId="0" borderId="0" xfId="13" applyNumberFormat="1" applyFont="1" applyFill="1" applyBorder="1" applyAlignment="1" applyProtection="1">
      <alignment horizontal="left"/>
    </xf>
    <xf numFmtId="0" fontId="14" fillId="19" borderId="13" xfId="13" applyFont="1" applyFill="1" applyBorder="1" applyAlignment="1" applyProtection="1">
      <alignment horizontal="center" vertical="center" wrapText="1" shrinkToFit="1"/>
    </xf>
    <xf numFmtId="49" fontId="16" fillId="20" borderId="13" xfId="13" applyNumberFormat="1" applyFont="1" applyFill="1" applyBorder="1" applyAlignment="1" applyProtection="1">
      <alignment horizontal="center" vertical="center" wrapText="1" shrinkToFit="1"/>
    </xf>
    <xf numFmtId="0" fontId="16" fillId="20" borderId="13" xfId="13" applyFont="1" applyFill="1" applyBorder="1" applyAlignment="1" applyProtection="1">
      <alignment horizontal="center" vertical="center" wrapText="1" shrinkToFit="1"/>
    </xf>
    <xf numFmtId="0" fontId="16" fillId="20" borderId="13" xfId="13" applyFont="1" applyFill="1" applyBorder="1" applyAlignment="1" applyProtection="1">
      <alignment horizontal="left" vertical="center" wrapText="1" shrinkToFit="1"/>
    </xf>
    <xf numFmtId="3" fontId="16" fillId="20" borderId="13" xfId="13" applyNumberFormat="1" applyFont="1" applyFill="1" applyBorder="1" applyAlignment="1" applyProtection="1">
      <alignment horizontal="right" vertical="center" wrapText="1" shrinkToFit="1"/>
    </xf>
    <xf numFmtId="0" fontId="16" fillId="0" borderId="13" xfId="13" applyFont="1" applyFill="1" applyBorder="1" applyAlignment="1" applyProtection="1">
      <alignment horizontal="center" vertical="center" wrapText="1" shrinkToFit="1"/>
    </xf>
    <xf numFmtId="49" fontId="16" fillId="0" borderId="13" xfId="13" applyNumberFormat="1" applyFont="1" applyFill="1" applyBorder="1" applyAlignment="1" applyProtection="1">
      <alignment horizontal="center" vertical="center" wrapText="1" shrinkToFit="1"/>
    </xf>
    <xf numFmtId="0" fontId="16" fillId="0" borderId="13" xfId="13" applyFont="1" applyFill="1" applyBorder="1" applyAlignment="1" applyProtection="1">
      <alignment horizontal="left" vertical="center" wrapText="1" shrinkToFit="1"/>
    </xf>
    <xf numFmtId="3" fontId="16" fillId="0" borderId="13" xfId="13" applyNumberFormat="1" applyFont="1" applyFill="1" applyBorder="1" applyAlignment="1" applyProtection="1">
      <alignment horizontal="right" vertical="center" wrapText="1" shrinkToFit="1"/>
    </xf>
    <xf numFmtId="0" fontId="14" fillId="6" borderId="13" xfId="13" applyFont="1" applyFill="1" applyBorder="1" applyAlignment="1" applyProtection="1">
      <alignment horizontal="center" vertical="center" wrapText="1" shrinkToFit="1"/>
    </xf>
    <xf numFmtId="0" fontId="14" fillId="6" borderId="13" xfId="13" applyFont="1" applyFill="1" applyBorder="1" applyAlignment="1" applyProtection="1">
      <alignment horizontal="left" vertical="center" wrapText="1" shrinkToFit="1"/>
    </xf>
    <xf numFmtId="3" fontId="14" fillId="6" borderId="13" xfId="13" applyNumberFormat="1" applyFont="1" applyFill="1" applyBorder="1" applyAlignment="1" applyProtection="1">
      <alignment horizontal="right" vertical="center" wrapText="1" shrinkToFit="1"/>
    </xf>
    <xf numFmtId="0" fontId="16" fillId="19" borderId="13" xfId="13" applyFont="1" applyFill="1" applyBorder="1" applyAlignment="1" applyProtection="1">
      <alignment horizontal="center" vertical="center" wrapText="1" shrinkToFit="1"/>
    </xf>
    <xf numFmtId="0" fontId="16" fillId="19" borderId="13" xfId="13" applyFont="1" applyFill="1" applyBorder="1" applyAlignment="1" applyProtection="1">
      <alignment horizontal="left" vertical="center" wrapText="1" shrinkToFit="1"/>
    </xf>
    <xf numFmtId="3" fontId="16" fillId="19" borderId="13" xfId="13" applyNumberFormat="1" applyFont="1" applyFill="1" applyBorder="1" applyAlignment="1" applyProtection="1">
      <alignment horizontal="right" vertical="center" wrapText="1" shrinkToFit="1"/>
    </xf>
    <xf numFmtId="0" fontId="46" fillId="0" borderId="0" xfId="13" applyNumberFormat="1" applyFont="1" applyFill="1" applyBorder="1" applyAlignment="1" applyProtection="1">
      <alignment horizontal="left"/>
    </xf>
    <xf numFmtId="0" fontId="46" fillId="0" borderId="13" xfId="13" applyFont="1" applyFill="1" applyBorder="1" applyAlignment="1" applyProtection="1">
      <alignment horizontal="center" vertical="center" wrapText="1" shrinkToFit="1"/>
    </xf>
    <xf numFmtId="1" fontId="46" fillId="0" borderId="0" xfId="13" applyNumberFormat="1" applyFont="1" applyFill="1" applyAlignment="1" applyProtection="1">
      <alignment horizontal="center" vertical="center" wrapText="1" shrinkToFit="1"/>
    </xf>
    <xf numFmtId="0" fontId="47" fillId="0" borderId="0" xfId="13" applyNumberFormat="1" applyFont="1" applyFill="1" applyBorder="1" applyAlignment="1" applyProtection="1">
      <alignment horizontal="left"/>
    </xf>
    <xf numFmtId="0" fontId="40" fillId="0" borderId="13" xfId="13" applyFont="1" applyFill="1" applyBorder="1" applyAlignment="1" applyProtection="1">
      <alignment horizontal="center" vertical="center" wrapText="1" shrinkToFit="1"/>
    </xf>
    <xf numFmtId="49" fontId="40" fillId="0" borderId="13" xfId="13" applyNumberFormat="1" applyFont="1" applyFill="1" applyBorder="1" applyAlignment="1" applyProtection="1">
      <alignment horizontal="center" vertical="center" wrapText="1" shrinkToFit="1"/>
    </xf>
    <xf numFmtId="0" fontId="40" fillId="0" borderId="13" xfId="13" applyFont="1" applyFill="1" applyBorder="1" applyAlignment="1" applyProtection="1">
      <alignment horizontal="left" vertical="center" wrapText="1" shrinkToFit="1"/>
    </xf>
    <xf numFmtId="3" fontId="40" fillId="0" borderId="13" xfId="13" applyNumberFormat="1" applyFont="1" applyFill="1" applyBorder="1" applyAlignment="1" applyProtection="1">
      <alignment horizontal="right" vertical="center" wrapText="1" shrinkToFit="1"/>
    </xf>
    <xf numFmtId="1" fontId="47" fillId="0" borderId="0" xfId="13" applyNumberFormat="1" applyFont="1" applyFill="1" applyAlignment="1" applyProtection="1">
      <alignment horizontal="center" vertical="center" wrapText="1" shrinkToFit="1"/>
    </xf>
    <xf numFmtId="0" fontId="48" fillId="0" borderId="0" xfId="13" applyNumberFormat="1" applyFont="1" applyFill="1" applyBorder="1" applyAlignment="1" applyProtection="1">
      <alignment horizontal="left"/>
    </xf>
    <xf numFmtId="0" fontId="17" fillId="6" borderId="13" xfId="13" applyFont="1" applyFill="1" applyBorder="1" applyAlignment="1" applyProtection="1">
      <alignment horizontal="center" vertical="center" wrapText="1" shrinkToFit="1"/>
    </xf>
    <xf numFmtId="0" fontId="17" fillId="6" borderId="13" xfId="13" applyFont="1" applyFill="1" applyBorder="1" applyAlignment="1" applyProtection="1">
      <alignment horizontal="left" vertical="center" wrapText="1" shrinkToFit="1"/>
    </xf>
    <xf numFmtId="3" fontId="17" fillId="6" borderId="13" xfId="13" applyNumberFormat="1" applyFont="1" applyFill="1" applyBorder="1" applyAlignment="1" applyProtection="1">
      <alignment horizontal="right" vertical="center" wrapText="1" shrinkToFit="1"/>
    </xf>
    <xf numFmtId="1" fontId="48" fillId="7" borderId="0" xfId="13" applyNumberFormat="1" applyFont="1" applyFill="1" applyAlignment="1" applyProtection="1">
      <alignment horizontal="center" vertical="center" wrapText="1" shrinkToFit="1"/>
    </xf>
    <xf numFmtId="0" fontId="10" fillId="0" borderId="9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0" fontId="5" fillId="5" borderId="4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5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right"/>
    </xf>
    <xf numFmtId="0" fontId="5" fillId="2" borderId="2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4" fillId="0" borderId="14" xfId="5" applyNumberFormat="1" applyFont="1" applyFill="1" applyBorder="1" applyAlignment="1" applyProtection="1">
      <alignment horizontal="left" vertical="center" wrapText="1"/>
    </xf>
    <xf numFmtId="0" fontId="14" fillId="0" borderId="15" xfId="5" applyNumberFormat="1" applyFont="1" applyFill="1" applyBorder="1" applyAlignment="1" applyProtection="1">
      <alignment horizontal="left" vertical="center" wrapText="1"/>
    </xf>
    <xf numFmtId="49" fontId="14" fillId="0" borderId="14" xfId="5" applyNumberFormat="1" applyFont="1" applyFill="1" applyBorder="1" applyAlignment="1" applyProtection="1">
      <alignment horizontal="left" vertical="center" wrapText="1"/>
    </xf>
    <xf numFmtId="49" fontId="14" fillId="0" borderId="15" xfId="5" applyNumberFormat="1" applyFont="1" applyFill="1" applyBorder="1" applyAlignment="1" applyProtection="1">
      <alignment horizontal="left" vertical="center" wrapText="1"/>
    </xf>
    <xf numFmtId="0" fontId="15" fillId="6" borderId="0" xfId="4" applyFont="1" applyFill="1" applyAlignment="1" applyProtection="1">
      <alignment horizontal="center" vertical="center" wrapText="1" shrinkToFit="1"/>
    </xf>
    <xf numFmtId="0" fontId="16" fillId="19" borderId="13" xfId="13" applyFont="1" applyFill="1" applyBorder="1" applyAlignment="1" applyProtection="1">
      <alignment horizontal="center" vertical="center" wrapText="1" shrinkToFit="1"/>
    </xf>
    <xf numFmtId="0" fontId="14" fillId="19" borderId="13" xfId="13" applyFont="1" applyFill="1" applyBorder="1" applyAlignment="1" applyProtection="1">
      <alignment horizontal="center" vertical="center" wrapText="1" shrinkToFit="1"/>
    </xf>
    <xf numFmtId="0" fontId="43" fillId="0" borderId="0" xfId="13" applyNumberFormat="1" applyFont="1" applyFill="1" applyBorder="1" applyAlignment="1" applyProtection="1">
      <alignment horizontal="left"/>
    </xf>
    <xf numFmtId="0" fontId="44" fillId="6" borderId="0" xfId="13" applyFont="1" applyFill="1" applyAlignment="1" applyProtection="1">
      <alignment horizontal="center" vertical="center" wrapText="1" shrinkToFit="1"/>
    </xf>
    <xf numFmtId="0" fontId="20" fillId="2" borderId="16" xfId="7" applyFont="1" applyFill="1" applyBorder="1" applyAlignment="1">
      <alignment horizontal="center" vertical="center" wrapText="1"/>
    </xf>
    <xf numFmtId="0" fontId="19" fillId="0" borderId="0" xfId="7" applyFont="1" applyBorder="1" applyAlignment="1">
      <alignment horizontal="center"/>
    </xf>
    <xf numFmtId="0" fontId="20" fillId="8" borderId="16" xfId="7" applyFont="1" applyFill="1" applyBorder="1" applyAlignment="1">
      <alignment horizontal="center" vertical="center"/>
    </xf>
    <xf numFmtId="0" fontId="20" fillId="8" borderId="16" xfId="7" applyFont="1" applyFill="1" applyBorder="1" applyAlignment="1">
      <alignment horizontal="center" vertical="center" wrapText="1"/>
    </xf>
    <xf numFmtId="0" fontId="20" fillId="8" borderId="17" xfId="7" applyFont="1" applyFill="1" applyBorder="1" applyAlignment="1">
      <alignment horizontal="center" vertical="center" wrapText="1"/>
    </xf>
    <xf numFmtId="0" fontId="20" fillId="8" borderId="21" xfId="7" applyFont="1" applyFill="1" applyBorder="1" applyAlignment="1">
      <alignment horizontal="center" vertical="center" wrapText="1"/>
    </xf>
    <xf numFmtId="0" fontId="20" fillId="8" borderId="18" xfId="7" applyFont="1" applyFill="1" applyBorder="1" applyAlignment="1">
      <alignment horizontal="center" vertical="center" wrapText="1"/>
    </xf>
    <xf numFmtId="0" fontId="20" fillId="8" borderId="19" xfId="7" applyFont="1" applyFill="1" applyBorder="1" applyAlignment="1">
      <alignment horizontal="center" vertical="center" wrapText="1"/>
    </xf>
    <xf numFmtId="165" fontId="20" fillId="8" borderId="18" xfId="8" applyNumberFormat="1" applyFont="1" applyFill="1" applyBorder="1" applyAlignment="1" applyProtection="1">
      <alignment horizontal="center" vertical="center" wrapText="1"/>
    </xf>
    <xf numFmtId="165" fontId="20" fillId="8" borderId="19" xfId="8" applyNumberFormat="1" applyFont="1" applyFill="1" applyBorder="1" applyAlignment="1" applyProtection="1">
      <alignment horizontal="center" vertical="center" wrapText="1"/>
    </xf>
    <xf numFmtId="165" fontId="20" fillId="8" borderId="20" xfId="8" applyNumberFormat="1" applyFont="1" applyFill="1" applyBorder="1" applyAlignment="1" applyProtection="1">
      <alignment horizontal="center" vertical="center" wrapText="1"/>
    </xf>
    <xf numFmtId="0" fontId="20" fillId="9" borderId="16" xfId="7" applyFont="1" applyFill="1" applyBorder="1" applyAlignment="1">
      <alignment horizontal="center" vertical="center" wrapText="1"/>
    </xf>
    <xf numFmtId="0" fontId="20" fillId="9" borderId="18" xfId="7" applyFont="1" applyFill="1" applyBorder="1" applyAlignment="1">
      <alignment horizontal="center" vertical="center" wrapText="1"/>
    </xf>
    <xf numFmtId="0" fontId="19" fillId="0" borderId="0" xfId="9" applyFont="1" applyAlignment="1">
      <alignment horizontal="center" vertical="center"/>
    </xf>
    <xf numFmtId="0" fontId="20" fillId="10" borderId="11" xfId="9" applyFont="1" applyFill="1" applyBorder="1" applyAlignment="1">
      <alignment horizontal="center" vertical="center"/>
    </xf>
    <xf numFmtId="0" fontId="20" fillId="10" borderId="4" xfId="9" applyFont="1" applyFill="1" applyBorder="1" applyAlignment="1">
      <alignment horizontal="center" vertical="center"/>
    </xf>
    <xf numFmtId="0" fontId="5" fillId="17" borderId="11" xfId="9" applyFont="1" applyFill="1" applyBorder="1" applyAlignment="1">
      <alignment horizontal="center" vertical="center"/>
    </xf>
    <xf numFmtId="0" fontId="5" fillId="17" borderId="3" xfId="9" applyFont="1" applyFill="1" applyBorder="1" applyAlignment="1">
      <alignment horizontal="center" vertical="center"/>
    </xf>
    <xf numFmtId="0" fontId="5" fillId="17" borderId="4" xfId="9" applyFont="1" applyFill="1" applyBorder="1" applyAlignment="1">
      <alignment horizontal="center" vertical="center"/>
    </xf>
    <xf numFmtId="0" fontId="4" fillId="0" borderId="2" xfId="9" applyFont="1" applyBorder="1" applyAlignment="1">
      <alignment horizontal="center" vertical="center"/>
    </xf>
    <xf numFmtId="0" fontId="4" fillId="0" borderId="5" xfId="9" applyFont="1" applyBorder="1" applyAlignment="1">
      <alignment horizontal="center" vertical="center"/>
    </xf>
    <xf numFmtId="0" fontId="4" fillId="0" borderId="9" xfId="9" applyFont="1" applyBorder="1" applyAlignment="1">
      <alignment horizontal="center" vertical="center"/>
    </xf>
    <xf numFmtId="0" fontId="4" fillId="0" borderId="2" xfId="9" applyFont="1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5" fillId="17" borderId="2" xfId="9" applyFont="1" applyFill="1" applyBorder="1" applyAlignment="1">
      <alignment horizontal="center" vertical="center" wrapText="1"/>
    </xf>
    <xf numFmtId="0" fontId="5" fillId="17" borderId="5" xfId="9" applyFont="1" applyFill="1" applyBorder="1" applyAlignment="1">
      <alignment horizontal="center" vertical="center" wrapText="1"/>
    </xf>
    <xf numFmtId="0" fontId="5" fillId="17" borderId="9" xfId="9" applyFont="1" applyFill="1" applyBorder="1" applyAlignment="1">
      <alignment horizontal="center" vertical="center" wrapText="1"/>
    </xf>
    <xf numFmtId="0" fontId="5" fillId="17" borderId="9" xfId="9" applyFont="1" applyFill="1" applyBorder="1" applyAlignment="1">
      <alignment horizontal="center" vertical="center"/>
    </xf>
    <xf numFmtId="49" fontId="30" fillId="0" borderId="0" xfId="10" applyNumberFormat="1" applyFont="1" applyAlignment="1">
      <alignment horizontal="center" vertical="center" wrapText="1"/>
    </xf>
    <xf numFmtId="0" fontId="11" fillId="11" borderId="11" xfId="10" applyFont="1" applyFill="1" applyBorder="1" applyAlignment="1">
      <alignment horizontal="center" vertical="center" wrapText="1"/>
    </xf>
    <xf numFmtId="0" fontId="11" fillId="11" borderId="3" xfId="10" applyFont="1" applyFill="1" applyBorder="1" applyAlignment="1">
      <alignment horizontal="center" vertical="center" wrapText="1"/>
    </xf>
    <xf numFmtId="0" fontId="11" fillId="11" borderId="4" xfId="10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11" fillId="11" borderId="11" xfId="2" applyFont="1" applyFill="1" applyBorder="1" applyAlignment="1">
      <alignment horizontal="center" vertical="center" wrapText="1"/>
    </xf>
    <xf numFmtId="0" fontId="11" fillId="11" borderId="3" xfId="2" applyFont="1" applyFill="1" applyBorder="1" applyAlignment="1">
      <alignment horizontal="center" vertical="center" wrapText="1"/>
    </xf>
    <xf numFmtId="0" fontId="11" fillId="11" borderId="4" xfId="2" applyFont="1" applyFill="1" applyBorder="1" applyAlignment="1">
      <alignment horizontal="center" vertical="center" wrapText="1"/>
    </xf>
    <xf numFmtId="0" fontId="30" fillId="0" borderId="0" xfId="11" applyFont="1" applyAlignment="1">
      <alignment horizontal="center" vertical="center" wrapText="1"/>
    </xf>
    <xf numFmtId="0" fontId="11" fillId="11" borderId="11" xfId="11" applyFont="1" applyFill="1" applyBorder="1" applyAlignment="1">
      <alignment horizontal="center" vertical="center" wrapText="1"/>
    </xf>
    <xf numFmtId="0" fontId="11" fillId="11" borderId="3" xfId="11" applyFont="1" applyFill="1" applyBorder="1" applyAlignment="1">
      <alignment horizontal="center" vertical="center" wrapText="1"/>
    </xf>
    <xf numFmtId="0" fontId="11" fillId="11" borderId="4" xfId="11" applyFont="1" applyFill="1" applyBorder="1" applyAlignment="1">
      <alignment horizontal="center" vertical="center" wrapText="1"/>
    </xf>
    <xf numFmtId="0" fontId="11" fillId="13" borderId="9" xfId="2" applyFont="1" applyFill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5" fillId="2" borderId="9" xfId="7" applyFont="1" applyFill="1" applyBorder="1" applyAlignment="1">
      <alignment horizontal="center" vertical="center"/>
    </xf>
    <xf numFmtId="44" fontId="5" fillId="2" borderId="9" xfId="12" applyFont="1" applyFill="1" applyBorder="1" applyAlignment="1">
      <alignment horizontal="center" vertical="center"/>
    </xf>
    <xf numFmtId="44" fontId="19" fillId="15" borderId="9" xfId="12" applyFont="1" applyFill="1" applyBorder="1" applyAlignment="1">
      <alignment horizontal="center"/>
    </xf>
    <xf numFmtId="0" fontId="28" fillId="0" borderId="0" xfId="7" applyFont="1" applyAlignment="1">
      <alignment horizontal="center" vertical="center" wrapText="1"/>
    </xf>
    <xf numFmtId="0" fontId="5" fillId="16" borderId="25" xfId="7" applyFont="1" applyFill="1" applyBorder="1" applyAlignment="1">
      <alignment horizontal="center" vertical="center" wrapText="1"/>
    </xf>
    <xf numFmtId="0" fontId="5" fillId="16" borderId="30" xfId="7" applyFont="1" applyFill="1" applyBorder="1" applyAlignment="1">
      <alignment horizontal="center" vertical="center" wrapText="1"/>
    </xf>
    <xf numFmtId="0" fontId="5" fillId="16" borderId="26" xfId="7" applyFont="1" applyFill="1" applyBorder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5" fillId="16" borderId="27" xfId="7" applyFont="1" applyFill="1" applyBorder="1" applyAlignment="1">
      <alignment horizontal="center" vertical="center" wrapText="1"/>
    </xf>
    <xf numFmtId="0" fontId="5" fillId="16" borderId="31" xfId="7" applyFont="1" applyFill="1" applyBorder="1" applyAlignment="1">
      <alignment horizontal="center" vertical="center" wrapText="1"/>
    </xf>
    <xf numFmtId="0" fontId="5" fillId="16" borderId="32" xfId="7" applyFont="1" applyFill="1" applyBorder="1" applyAlignment="1">
      <alignment horizontal="center" vertical="center" wrapText="1"/>
    </xf>
    <xf numFmtId="0" fontId="5" fillId="16" borderId="0" xfId="7" applyFont="1" applyFill="1" applyBorder="1" applyAlignment="1">
      <alignment horizontal="center" vertical="center" wrapText="1"/>
    </xf>
    <xf numFmtId="0" fontId="5" fillId="16" borderId="29" xfId="7" applyFont="1" applyFill="1" applyBorder="1" applyAlignment="1">
      <alignment horizontal="center" vertical="center" wrapText="1"/>
    </xf>
    <xf numFmtId="0" fontId="5" fillId="16" borderId="24" xfId="7" applyFont="1" applyFill="1" applyBorder="1" applyAlignment="1">
      <alignment horizontal="center" vertical="center" wrapText="1"/>
    </xf>
    <xf numFmtId="0" fontId="5" fillId="16" borderId="28" xfId="7" applyFont="1" applyFill="1" applyBorder="1" applyAlignment="1">
      <alignment horizontal="center" vertical="center" wrapText="1"/>
    </xf>
  </cellXfs>
  <cellStyles count="14">
    <cellStyle name="Normalny" xfId="0" builtinId="0"/>
    <cellStyle name="Normalny 10" xfId="3"/>
    <cellStyle name="Normalny 2" xfId="1"/>
    <cellStyle name="Normalny 2 2 2" xfId="7"/>
    <cellStyle name="Normalny 2 3" xfId="9"/>
    <cellStyle name="Normalny 3" xfId="13"/>
    <cellStyle name="Normalny 6" xfId="2"/>
    <cellStyle name="Normalny 6 2" xfId="11"/>
    <cellStyle name="Normalny 6 3" xfId="10"/>
    <cellStyle name="Normalny 7 2" xfId="5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B1:K163"/>
  <sheetViews>
    <sheetView tabSelected="1" zoomScaleNormal="100" workbookViewId="0">
      <pane ySplit="5" topLeftCell="A6" activePane="bottomLeft" state="frozen"/>
      <selection pane="bottomLeft" activeCell="L14" sqref="L14"/>
    </sheetView>
  </sheetViews>
  <sheetFormatPr defaultRowHeight="12"/>
  <cols>
    <col min="1" max="1" width="5" style="187" customWidth="1"/>
    <col min="2" max="2" width="6.83203125" style="245" customWidth="1"/>
    <col min="3" max="3" width="9.6640625" style="245" customWidth="1"/>
    <col min="4" max="4" width="7.1640625" style="187" customWidth="1"/>
    <col min="5" max="5" width="55.5" style="245" customWidth="1"/>
    <col min="6" max="8" width="14.83203125" style="187" customWidth="1"/>
    <col min="9" max="9" width="12" style="187" customWidth="1"/>
    <col min="10" max="16384" width="9.33203125" style="187"/>
  </cols>
  <sheetData>
    <row r="1" spans="2:11" ht="9.75" customHeight="1"/>
    <row r="2" spans="2:11" s="2" customFormat="1" ht="18.75" customHeight="1">
      <c r="B2" s="385" t="s">
        <v>355</v>
      </c>
      <c r="C2" s="385"/>
      <c r="D2" s="385"/>
      <c r="E2" s="385"/>
      <c r="F2" s="385"/>
      <c r="G2" s="385"/>
      <c r="H2" s="385"/>
    </row>
    <row r="3" spans="2:11" s="2" customFormat="1" ht="11.25" customHeight="1">
      <c r="B3" s="5"/>
      <c r="C3" s="5"/>
      <c r="D3" s="1"/>
      <c r="E3" s="246"/>
      <c r="F3" s="386"/>
      <c r="G3" s="386"/>
      <c r="H3" s="386"/>
    </row>
    <row r="4" spans="2:11" s="3" customFormat="1" ht="20.25" customHeight="1">
      <c r="B4" s="391" t="s">
        <v>0</v>
      </c>
      <c r="C4" s="391" t="s">
        <v>1</v>
      </c>
      <c r="D4" s="391" t="s">
        <v>2</v>
      </c>
      <c r="E4" s="387" t="s">
        <v>3</v>
      </c>
      <c r="F4" s="387" t="s">
        <v>356</v>
      </c>
      <c r="G4" s="389" t="s">
        <v>5</v>
      </c>
      <c r="H4" s="390"/>
    </row>
    <row r="5" spans="2:11" s="5" customFormat="1" ht="20.25" customHeight="1">
      <c r="B5" s="392"/>
      <c r="C5" s="392"/>
      <c r="D5" s="392"/>
      <c r="E5" s="388"/>
      <c r="F5" s="388"/>
      <c r="G5" s="4" t="s">
        <v>6</v>
      </c>
      <c r="H5" s="4" t="s">
        <v>7</v>
      </c>
    </row>
    <row r="6" spans="2:11" s="192" customFormat="1" ht="12.75" customHeight="1">
      <c r="B6" s="191">
        <v>1</v>
      </c>
      <c r="C6" s="191">
        <v>2</v>
      </c>
      <c r="D6" s="189">
        <v>3</v>
      </c>
      <c r="E6" s="190">
        <v>4</v>
      </c>
      <c r="F6" s="191">
        <v>5</v>
      </c>
      <c r="G6" s="191">
        <v>6</v>
      </c>
      <c r="H6" s="191">
        <v>7</v>
      </c>
    </row>
    <row r="7" spans="2:11" s="2" customFormat="1" ht="18.75" customHeight="1">
      <c r="B7" s="247" t="s">
        <v>8</v>
      </c>
      <c r="C7" s="238"/>
      <c r="D7" s="185"/>
      <c r="E7" s="6" t="s">
        <v>9</v>
      </c>
      <c r="F7" s="7">
        <f>SUM(F8,F10)</f>
        <v>60600</v>
      </c>
      <c r="G7" s="7">
        <f t="shared" ref="G7:H7" si="0">SUM(G8,G10)</f>
        <v>60600</v>
      </c>
      <c r="H7" s="7">
        <f t="shared" si="0"/>
        <v>0</v>
      </c>
    </row>
    <row r="8" spans="2:11" s="2" customFormat="1" ht="18.75" customHeight="1">
      <c r="B8" s="356"/>
      <c r="C8" s="57" t="s">
        <v>10</v>
      </c>
      <c r="D8" s="8"/>
      <c r="E8" s="9" t="s">
        <v>11</v>
      </c>
      <c r="F8" s="10">
        <f>SUM(F9:F9)</f>
        <v>60000</v>
      </c>
      <c r="G8" s="10">
        <f t="shared" ref="G8:H8" si="1">SUM(G9:G9)</f>
        <v>60000</v>
      </c>
      <c r="H8" s="10">
        <f t="shared" si="1"/>
        <v>0</v>
      </c>
    </row>
    <row r="9" spans="2:11" s="2" customFormat="1" ht="43.5" customHeight="1">
      <c r="B9" s="357"/>
      <c r="C9" s="248"/>
      <c r="D9" s="11">
        <v>2110</v>
      </c>
      <c r="E9" s="12" t="s">
        <v>12</v>
      </c>
      <c r="F9" s="13">
        <f>SUM(G9:H9)</f>
        <v>60000</v>
      </c>
      <c r="G9" s="13">
        <v>60000</v>
      </c>
      <c r="H9" s="13"/>
    </row>
    <row r="10" spans="2:11" s="2" customFormat="1" ht="18.75" customHeight="1">
      <c r="B10" s="357"/>
      <c r="C10" s="57" t="s">
        <v>13</v>
      </c>
      <c r="D10" s="8"/>
      <c r="E10" s="9" t="s">
        <v>14</v>
      </c>
      <c r="F10" s="10">
        <f>SUM(F11:F11)</f>
        <v>600</v>
      </c>
      <c r="G10" s="10">
        <f t="shared" ref="G10:H10" si="2">SUM(G11:G11)</f>
        <v>600</v>
      </c>
      <c r="H10" s="10">
        <f t="shared" si="2"/>
        <v>0</v>
      </c>
    </row>
    <row r="11" spans="2:11" s="2" customFormat="1" ht="43.5" customHeight="1">
      <c r="B11" s="361"/>
      <c r="C11" s="248"/>
      <c r="D11" s="11">
        <v>2360</v>
      </c>
      <c r="E11" s="14" t="s">
        <v>15</v>
      </c>
      <c r="F11" s="13">
        <f>SUM(G11:H11)</f>
        <v>600</v>
      </c>
      <c r="G11" s="13">
        <v>600</v>
      </c>
      <c r="H11" s="13"/>
      <c r="K11" s="225"/>
    </row>
    <row r="12" spans="2:11" s="2" customFormat="1" ht="18.75" customHeight="1">
      <c r="B12" s="247" t="s">
        <v>16</v>
      </c>
      <c r="C12" s="238"/>
      <c r="D12" s="184"/>
      <c r="E12" s="15" t="s">
        <v>17</v>
      </c>
      <c r="F12" s="16">
        <f>F13</f>
        <v>42000</v>
      </c>
      <c r="G12" s="17">
        <f>G13</f>
        <v>42000</v>
      </c>
      <c r="H12" s="16">
        <f>H13</f>
        <v>0</v>
      </c>
    </row>
    <row r="13" spans="2:11" s="2" customFormat="1" ht="18.75" customHeight="1">
      <c r="B13" s="375"/>
      <c r="C13" s="57" t="s">
        <v>18</v>
      </c>
      <c r="D13" s="8"/>
      <c r="E13" s="18" t="s">
        <v>19</v>
      </c>
      <c r="F13" s="19">
        <f>SUM(F14)</f>
        <v>42000</v>
      </c>
      <c r="G13" s="19">
        <f t="shared" ref="G13:H13" si="3">SUM(G14)</f>
        <v>42000</v>
      </c>
      <c r="H13" s="19">
        <f t="shared" si="3"/>
        <v>0</v>
      </c>
    </row>
    <row r="14" spans="2:11" s="2" customFormat="1" ht="54.75" customHeight="1">
      <c r="B14" s="377"/>
      <c r="C14" s="248"/>
      <c r="D14" s="11">
        <v>2460</v>
      </c>
      <c r="E14" s="14" t="s">
        <v>20</v>
      </c>
      <c r="F14" s="13">
        <f>SUM(G14:H14)</f>
        <v>42000</v>
      </c>
      <c r="G14" s="13">
        <v>42000</v>
      </c>
      <c r="H14" s="13"/>
    </row>
    <row r="15" spans="2:11" s="2" customFormat="1" ht="18.75" customHeight="1">
      <c r="B15" s="238">
        <v>600</v>
      </c>
      <c r="C15" s="238"/>
      <c r="D15" s="184"/>
      <c r="E15" s="15" t="s">
        <v>21</v>
      </c>
      <c r="F15" s="16">
        <f>F16</f>
        <v>3633020</v>
      </c>
      <c r="G15" s="17">
        <f>G16</f>
        <v>63020</v>
      </c>
      <c r="H15" s="16">
        <f>H16</f>
        <v>3570000</v>
      </c>
    </row>
    <row r="16" spans="2:11" s="2" customFormat="1" ht="18.75" customHeight="1">
      <c r="B16" s="375"/>
      <c r="C16" s="57">
        <v>60014</v>
      </c>
      <c r="D16" s="20"/>
      <c r="E16" s="21" t="s">
        <v>22</v>
      </c>
      <c r="F16" s="19">
        <f>SUM(F17:F20)</f>
        <v>3633020</v>
      </c>
      <c r="G16" s="19">
        <f>SUM(G17:G20)</f>
        <v>63020</v>
      </c>
      <c r="H16" s="19">
        <f>SUM(H17:H20)</f>
        <v>3570000</v>
      </c>
    </row>
    <row r="17" spans="2:8" s="2" customFormat="1" ht="54" customHeight="1">
      <c r="B17" s="376"/>
      <c r="C17" s="379"/>
      <c r="D17" s="22" t="s">
        <v>23</v>
      </c>
      <c r="E17" s="14" t="s">
        <v>393</v>
      </c>
      <c r="F17" s="13">
        <f>SUM(G17:H17)</f>
        <v>62220</v>
      </c>
      <c r="G17" s="13">
        <v>62220</v>
      </c>
      <c r="H17" s="13"/>
    </row>
    <row r="18" spans="2:8" s="2" customFormat="1" ht="18.75" customHeight="1">
      <c r="B18" s="376"/>
      <c r="C18" s="380"/>
      <c r="D18" s="22" t="s">
        <v>24</v>
      </c>
      <c r="E18" s="14" t="s">
        <v>421</v>
      </c>
      <c r="F18" s="13">
        <f>SUM(G18:H18)</f>
        <v>800</v>
      </c>
      <c r="G18" s="13">
        <v>800</v>
      </c>
      <c r="H18" s="13"/>
    </row>
    <row r="19" spans="2:8" s="2" customFormat="1" ht="52.5" customHeight="1">
      <c r="B19" s="376"/>
      <c r="C19" s="380"/>
      <c r="D19" s="11">
        <v>6300</v>
      </c>
      <c r="E19" s="216" t="s">
        <v>25</v>
      </c>
      <c r="F19" s="13">
        <f>SUM(G19:H19)</f>
        <v>3520000</v>
      </c>
      <c r="G19" s="23"/>
      <c r="H19" s="23">
        <v>3520000</v>
      </c>
    </row>
    <row r="20" spans="2:8" s="2" customFormat="1" ht="56.25" customHeight="1">
      <c r="B20" s="377"/>
      <c r="C20" s="381"/>
      <c r="D20" s="11">
        <v>6630</v>
      </c>
      <c r="E20" s="14" t="s">
        <v>26</v>
      </c>
      <c r="F20" s="13">
        <f>SUM(G20:H20)</f>
        <v>50000</v>
      </c>
      <c r="G20" s="23"/>
      <c r="H20" s="23">
        <v>50000</v>
      </c>
    </row>
    <row r="21" spans="2:8" s="2" customFormat="1" ht="18.75" customHeight="1">
      <c r="B21" s="238">
        <v>700</v>
      </c>
      <c r="C21" s="238"/>
      <c r="D21" s="184"/>
      <c r="E21" s="15" t="s">
        <v>27</v>
      </c>
      <c r="F21" s="16">
        <f>SUM(F22)</f>
        <v>6705267</v>
      </c>
      <c r="G21" s="16">
        <f>SUM(G22)</f>
        <v>1698267</v>
      </c>
      <c r="H21" s="16">
        <f>SUM(H22)</f>
        <v>5007000</v>
      </c>
    </row>
    <row r="22" spans="2:8" s="2" customFormat="1" ht="18.75" customHeight="1">
      <c r="B22" s="375"/>
      <c r="C22" s="57">
        <v>70005</v>
      </c>
      <c r="D22" s="8"/>
      <c r="E22" s="18" t="s">
        <v>28</v>
      </c>
      <c r="F22" s="19">
        <f>SUM(F23:F32)</f>
        <v>6705267</v>
      </c>
      <c r="G22" s="19">
        <f>SUM(G23:G32)</f>
        <v>1698267</v>
      </c>
      <c r="H22" s="19">
        <f>SUM(H23:H32)</f>
        <v>5007000</v>
      </c>
    </row>
    <row r="23" spans="2:8" s="2" customFormat="1" ht="18.75" customHeight="1">
      <c r="B23" s="376"/>
      <c r="C23" s="382"/>
      <c r="D23" s="24" t="s">
        <v>29</v>
      </c>
      <c r="E23" s="25" t="s">
        <v>399</v>
      </c>
      <c r="F23" s="13">
        <f t="shared" ref="F23:F32" si="4">SUM(G23:H23)</f>
        <v>37267</v>
      </c>
      <c r="G23" s="23">
        <v>37267</v>
      </c>
      <c r="H23" s="13"/>
    </row>
    <row r="24" spans="2:8" s="2" customFormat="1" ht="30.75" customHeight="1">
      <c r="B24" s="376"/>
      <c r="C24" s="383"/>
      <c r="D24" s="24" t="s">
        <v>397</v>
      </c>
      <c r="E24" s="25" t="s">
        <v>398</v>
      </c>
      <c r="F24" s="26">
        <f t="shared" si="4"/>
        <v>5500</v>
      </c>
      <c r="G24" s="26">
        <v>5500</v>
      </c>
      <c r="H24" s="26"/>
    </row>
    <row r="25" spans="2:8" s="2" customFormat="1" ht="18.75" customHeight="1">
      <c r="B25" s="376"/>
      <c r="C25" s="383"/>
      <c r="D25" s="24" t="s">
        <v>45</v>
      </c>
      <c r="E25" s="25" t="s">
        <v>46</v>
      </c>
      <c r="F25" s="26">
        <f t="shared" si="4"/>
        <v>500</v>
      </c>
      <c r="G25" s="26">
        <v>500</v>
      </c>
      <c r="H25" s="26"/>
    </row>
    <row r="26" spans="2:8" s="2" customFormat="1" ht="54.75" customHeight="1">
      <c r="B26" s="376"/>
      <c r="C26" s="383"/>
      <c r="D26" s="24" t="s">
        <v>23</v>
      </c>
      <c r="E26" s="40" t="s">
        <v>393</v>
      </c>
      <c r="F26" s="26">
        <f t="shared" si="4"/>
        <v>500000</v>
      </c>
      <c r="G26" s="34">
        <v>500000</v>
      </c>
      <c r="H26" s="26"/>
    </row>
    <row r="27" spans="2:8" s="2" customFormat="1" ht="42" customHeight="1">
      <c r="B27" s="376"/>
      <c r="C27" s="383"/>
      <c r="D27" s="24" t="s">
        <v>30</v>
      </c>
      <c r="E27" s="25" t="s">
        <v>31</v>
      </c>
      <c r="F27" s="26">
        <f t="shared" si="4"/>
        <v>7000</v>
      </c>
      <c r="G27" s="26"/>
      <c r="H27" s="26">
        <v>7000</v>
      </c>
    </row>
    <row r="28" spans="2:8" s="2" customFormat="1" ht="32.25" customHeight="1">
      <c r="B28" s="376"/>
      <c r="C28" s="383"/>
      <c r="D28" s="24" t="s">
        <v>32</v>
      </c>
      <c r="E28" s="25" t="s">
        <v>33</v>
      </c>
      <c r="F28" s="26">
        <f t="shared" si="4"/>
        <v>5000000</v>
      </c>
      <c r="G28" s="26"/>
      <c r="H28" s="26">
        <v>5000000</v>
      </c>
    </row>
    <row r="29" spans="2:8" s="2" customFormat="1" ht="18.75" customHeight="1">
      <c r="B29" s="376"/>
      <c r="C29" s="383"/>
      <c r="D29" s="24" t="s">
        <v>24</v>
      </c>
      <c r="E29" s="14" t="s">
        <v>421</v>
      </c>
      <c r="F29" s="26">
        <f t="shared" si="4"/>
        <v>10000</v>
      </c>
      <c r="G29" s="26">
        <v>10000</v>
      </c>
      <c r="H29" s="26"/>
    </row>
    <row r="30" spans="2:8" s="2" customFormat="1" ht="18.75" customHeight="1">
      <c r="B30" s="376"/>
      <c r="C30" s="383"/>
      <c r="D30" s="24" t="s">
        <v>34</v>
      </c>
      <c r="E30" s="25" t="s">
        <v>35</v>
      </c>
      <c r="F30" s="26">
        <f t="shared" si="4"/>
        <v>115000</v>
      </c>
      <c r="G30" s="26">
        <v>115000</v>
      </c>
      <c r="H30" s="26"/>
    </row>
    <row r="31" spans="2:8" s="2" customFormat="1" ht="43.5" customHeight="1">
      <c r="B31" s="376"/>
      <c r="C31" s="383"/>
      <c r="D31" s="27">
        <v>2110</v>
      </c>
      <c r="E31" s="12" t="s">
        <v>12</v>
      </c>
      <c r="F31" s="26">
        <f t="shared" si="4"/>
        <v>280000</v>
      </c>
      <c r="G31" s="26">
        <v>280000</v>
      </c>
      <c r="H31" s="26"/>
    </row>
    <row r="32" spans="2:8" s="2" customFormat="1" ht="42" customHeight="1">
      <c r="B32" s="376"/>
      <c r="C32" s="384"/>
      <c r="D32" s="27">
        <v>2360</v>
      </c>
      <c r="E32" s="25" t="s">
        <v>15</v>
      </c>
      <c r="F32" s="26">
        <f t="shared" si="4"/>
        <v>750000</v>
      </c>
      <c r="G32" s="26">
        <v>750000</v>
      </c>
      <c r="H32" s="26"/>
    </row>
    <row r="33" spans="2:8" s="2" customFormat="1" ht="18.75" customHeight="1">
      <c r="B33" s="244">
        <v>710</v>
      </c>
      <c r="C33" s="244"/>
      <c r="D33" s="4"/>
      <c r="E33" s="28" t="s">
        <v>36</v>
      </c>
      <c r="F33" s="29">
        <f>SUM(F34,F39,F43)</f>
        <v>2902707</v>
      </c>
      <c r="G33" s="29">
        <f t="shared" ref="G33:H33" si="5">SUM(G34,G39,G43)</f>
        <v>2902707</v>
      </c>
      <c r="H33" s="29">
        <f t="shared" si="5"/>
        <v>0</v>
      </c>
    </row>
    <row r="34" spans="2:8" s="2" customFormat="1" ht="18.75" customHeight="1">
      <c r="B34" s="358"/>
      <c r="C34" s="20">
        <v>71012</v>
      </c>
      <c r="D34" s="20"/>
      <c r="E34" s="21" t="s">
        <v>392</v>
      </c>
      <c r="F34" s="10">
        <f>SUM(F35:F38)</f>
        <v>1947300</v>
      </c>
      <c r="G34" s="10">
        <f t="shared" ref="G34:H34" si="6">SUM(G35:G38)</f>
        <v>1947300</v>
      </c>
      <c r="H34" s="10">
        <f t="shared" si="6"/>
        <v>0</v>
      </c>
    </row>
    <row r="35" spans="2:8" s="2" customFormat="1" ht="18.75" customHeight="1">
      <c r="B35" s="359"/>
      <c r="C35" s="358"/>
      <c r="D35" s="24" t="s">
        <v>37</v>
      </c>
      <c r="E35" s="25" t="s">
        <v>38</v>
      </c>
      <c r="F35" s="26">
        <f>SUM(G35:H35)</f>
        <v>1600000</v>
      </c>
      <c r="G35" s="26">
        <v>1600000</v>
      </c>
      <c r="H35" s="30"/>
    </row>
    <row r="36" spans="2:8" s="2" customFormat="1" ht="18.75" customHeight="1">
      <c r="B36" s="359"/>
      <c r="C36" s="359"/>
      <c r="D36" s="24" t="s">
        <v>24</v>
      </c>
      <c r="E36" s="14" t="s">
        <v>421</v>
      </c>
      <c r="F36" s="26">
        <f>SUM(G36:H36)</f>
        <v>200</v>
      </c>
      <c r="G36" s="26">
        <v>200</v>
      </c>
      <c r="H36" s="30"/>
    </row>
    <row r="37" spans="2:8" s="2" customFormat="1" ht="18.75" customHeight="1">
      <c r="B37" s="359"/>
      <c r="C37" s="359"/>
      <c r="D37" s="24" t="s">
        <v>34</v>
      </c>
      <c r="E37" s="25" t="s">
        <v>35</v>
      </c>
      <c r="F37" s="26">
        <f>SUM(G37:H37)</f>
        <v>100</v>
      </c>
      <c r="G37" s="26">
        <v>100</v>
      </c>
      <c r="H37" s="30"/>
    </row>
    <row r="38" spans="2:8" s="2" customFormat="1" ht="45.75" customHeight="1">
      <c r="B38" s="359"/>
      <c r="C38" s="360"/>
      <c r="D38" s="33" t="s">
        <v>401</v>
      </c>
      <c r="E38" s="12" t="s">
        <v>12</v>
      </c>
      <c r="F38" s="26">
        <f>SUM(G38:H38)</f>
        <v>347000</v>
      </c>
      <c r="G38" s="26">
        <v>347000</v>
      </c>
      <c r="H38" s="30"/>
    </row>
    <row r="39" spans="2:8" s="2" customFormat="1" ht="18.75" customHeight="1">
      <c r="B39" s="359"/>
      <c r="C39" s="20">
        <v>71015</v>
      </c>
      <c r="D39" s="31"/>
      <c r="E39" s="32" t="s">
        <v>39</v>
      </c>
      <c r="F39" s="10">
        <f>SUM(F40:F42)</f>
        <v>776200</v>
      </c>
      <c r="G39" s="10">
        <f>SUM(G40:G42)</f>
        <v>776200</v>
      </c>
      <c r="H39" s="10">
        <f>SUM(H40:H42)</f>
        <v>0</v>
      </c>
    </row>
    <row r="40" spans="2:8" s="2" customFormat="1" ht="18.75" customHeight="1">
      <c r="B40" s="359"/>
      <c r="C40" s="356"/>
      <c r="D40" s="33" t="s">
        <v>24</v>
      </c>
      <c r="E40" s="14" t="s">
        <v>421</v>
      </c>
      <c r="F40" s="26">
        <f>SUM(G40:H40)</f>
        <v>1100</v>
      </c>
      <c r="G40" s="34">
        <v>1100</v>
      </c>
      <c r="H40" s="26"/>
    </row>
    <row r="41" spans="2:8" s="2" customFormat="1" ht="43.5" customHeight="1">
      <c r="B41" s="359"/>
      <c r="C41" s="357"/>
      <c r="D41" s="35">
        <v>2110</v>
      </c>
      <c r="E41" s="12" t="s">
        <v>12</v>
      </c>
      <c r="F41" s="26">
        <f>SUM(G41:H41)</f>
        <v>775000</v>
      </c>
      <c r="G41" s="34">
        <v>775000</v>
      </c>
      <c r="H41" s="26"/>
    </row>
    <row r="42" spans="2:8" s="2" customFormat="1" ht="42" customHeight="1">
      <c r="B42" s="359"/>
      <c r="C42" s="357"/>
      <c r="D42" s="35">
        <v>2360</v>
      </c>
      <c r="E42" s="14" t="s">
        <v>15</v>
      </c>
      <c r="F42" s="26">
        <f>SUM(G42:H42)</f>
        <v>100</v>
      </c>
      <c r="G42" s="34">
        <v>100</v>
      </c>
      <c r="H42" s="26"/>
    </row>
    <row r="43" spans="2:8" s="2" customFormat="1" ht="18.75" customHeight="1">
      <c r="B43" s="359"/>
      <c r="C43" s="20">
        <v>71095</v>
      </c>
      <c r="D43" s="20"/>
      <c r="E43" s="36" t="s">
        <v>14</v>
      </c>
      <c r="F43" s="10">
        <f>SUM(F44:F46)</f>
        <v>179207</v>
      </c>
      <c r="G43" s="10">
        <f t="shared" ref="G43:H43" si="7">SUM(G44:G46)</f>
        <v>179207</v>
      </c>
      <c r="H43" s="10">
        <f t="shared" si="7"/>
        <v>0</v>
      </c>
    </row>
    <row r="44" spans="2:8" s="225" customFormat="1" ht="18.75" customHeight="1">
      <c r="B44" s="359"/>
      <c r="C44" s="358"/>
      <c r="D44" s="224" t="s">
        <v>34</v>
      </c>
      <c r="E44" s="25" t="s">
        <v>35</v>
      </c>
      <c r="F44" s="13">
        <f>SUM(G44:H44)</f>
        <v>30000</v>
      </c>
      <c r="G44" s="37">
        <v>30000</v>
      </c>
      <c r="H44" s="38"/>
    </row>
    <row r="45" spans="2:8" s="2" customFormat="1" ht="66.75" customHeight="1">
      <c r="B45" s="359"/>
      <c r="C45" s="359"/>
      <c r="D45" s="39">
        <v>2007</v>
      </c>
      <c r="E45" s="40" t="s">
        <v>40</v>
      </c>
      <c r="F45" s="13">
        <f>SUM(G45:H45)</f>
        <v>126826</v>
      </c>
      <c r="G45" s="37">
        <v>126826</v>
      </c>
      <c r="H45" s="38"/>
    </row>
    <row r="46" spans="2:8" s="2" customFormat="1" ht="69.75" customHeight="1">
      <c r="B46" s="359"/>
      <c r="C46" s="360"/>
      <c r="D46" s="39">
        <v>2009</v>
      </c>
      <c r="E46" s="40" t="s">
        <v>40</v>
      </c>
      <c r="F46" s="13">
        <f>SUM(G46:H46)</f>
        <v>22381</v>
      </c>
      <c r="G46" s="37">
        <v>22381</v>
      </c>
      <c r="H46" s="38"/>
    </row>
    <row r="47" spans="2:8" s="2" customFormat="1" ht="18.75" customHeight="1">
      <c r="B47" s="244">
        <v>750</v>
      </c>
      <c r="C47" s="244"/>
      <c r="D47" s="186"/>
      <c r="E47" s="28" t="s">
        <v>41</v>
      </c>
      <c r="F47" s="29">
        <f>SUM(F48,F51,F57)</f>
        <v>501448</v>
      </c>
      <c r="G47" s="29">
        <f t="shared" ref="G47:H47" si="8">SUM(G48,G51,G57)</f>
        <v>496448</v>
      </c>
      <c r="H47" s="29">
        <f t="shared" si="8"/>
        <v>5000</v>
      </c>
    </row>
    <row r="48" spans="2:8" s="2" customFormat="1" ht="18.75" customHeight="1">
      <c r="B48" s="375"/>
      <c r="C48" s="20">
        <v>75011</v>
      </c>
      <c r="D48" s="31"/>
      <c r="E48" s="32" t="s">
        <v>42</v>
      </c>
      <c r="F48" s="10">
        <f>SUM(F49:F50)</f>
        <v>59322</v>
      </c>
      <c r="G48" s="10">
        <f t="shared" ref="G48:H48" si="9">SUM(G49:G50)</f>
        <v>59322</v>
      </c>
      <c r="H48" s="10">
        <f t="shared" si="9"/>
        <v>0</v>
      </c>
    </row>
    <row r="49" spans="2:8" s="2" customFormat="1" ht="43.5" customHeight="1">
      <c r="B49" s="376"/>
      <c r="C49" s="356"/>
      <c r="D49" s="27">
        <v>2110</v>
      </c>
      <c r="E49" s="12" t="s">
        <v>12</v>
      </c>
      <c r="F49" s="26">
        <f>SUM(G49:H49)</f>
        <v>41322</v>
      </c>
      <c r="G49" s="34">
        <v>41322</v>
      </c>
      <c r="H49" s="26"/>
    </row>
    <row r="50" spans="2:8" s="2" customFormat="1" ht="42.75" customHeight="1">
      <c r="B50" s="376"/>
      <c r="C50" s="361"/>
      <c r="D50" s="27">
        <v>2120</v>
      </c>
      <c r="E50" s="12" t="s">
        <v>43</v>
      </c>
      <c r="F50" s="26">
        <f>SUM(G50:H50)</f>
        <v>18000</v>
      </c>
      <c r="G50" s="34">
        <v>18000</v>
      </c>
      <c r="H50" s="26"/>
    </row>
    <row r="51" spans="2:8" s="2" customFormat="1" ht="18.75" customHeight="1">
      <c r="B51" s="376"/>
      <c r="C51" s="20">
        <v>75020</v>
      </c>
      <c r="D51" s="31"/>
      <c r="E51" s="32" t="s">
        <v>44</v>
      </c>
      <c r="F51" s="10">
        <f>SUM(F52:F56)</f>
        <v>417126</v>
      </c>
      <c r="G51" s="10">
        <f t="shared" ref="G51:H51" si="10">SUM(G52:G56)</f>
        <v>412126</v>
      </c>
      <c r="H51" s="10">
        <f t="shared" si="10"/>
        <v>5000</v>
      </c>
    </row>
    <row r="52" spans="2:8" s="2" customFormat="1" ht="18.75" customHeight="1">
      <c r="B52" s="376"/>
      <c r="C52" s="356"/>
      <c r="D52" s="33" t="s">
        <v>45</v>
      </c>
      <c r="E52" s="41" t="s">
        <v>46</v>
      </c>
      <c r="F52" s="26">
        <f>SUM(G52:H52)</f>
        <v>70000</v>
      </c>
      <c r="G52" s="34">
        <v>70000</v>
      </c>
      <c r="H52" s="26"/>
    </row>
    <row r="53" spans="2:8" s="2" customFormat="1" ht="18.75" customHeight="1">
      <c r="B53" s="376"/>
      <c r="C53" s="357"/>
      <c r="D53" s="33" t="s">
        <v>47</v>
      </c>
      <c r="E53" s="41" t="s">
        <v>48</v>
      </c>
      <c r="F53" s="26">
        <f>SUM(G53:H53)</f>
        <v>5000</v>
      </c>
      <c r="G53" s="34"/>
      <c r="H53" s="26">
        <v>5000</v>
      </c>
    </row>
    <row r="54" spans="2:8" s="2" customFormat="1" ht="18.75" customHeight="1">
      <c r="B54" s="376"/>
      <c r="C54" s="357"/>
      <c r="D54" s="33" t="s">
        <v>24</v>
      </c>
      <c r="E54" s="25" t="s">
        <v>421</v>
      </c>
      <c r="F54" s="26">
        <f>SUM(G54:H54)</f>
        <v>80000</v>
      </c>
      <c r="G54" s="34">
        <v>80000</v>
      </c>
      <c r="H54" s="26"/>
    </row>
    <row r="55" spans="2:8" s="2" customFormat="1" ht="18.75" customHeight="1">
      <c r="B55" s="376"/>
      <c r="C55" s="357"/>
      <c r="D55" s="33" t="s">
        <v>34</v>
      </c>
      <c r="E55" s="41" t="s">
        <v>35</v>
      </c>
      <c r="F55" s="26">
        <f>SUM(G55:H55)</f>
        <v>150000</v>
      </c>
      <c r="G55" s="34">
        <v>150000</v>
      </c>
      <c r="H55" s="26"/>
    </row>
    <row r="56" spans="2:8" s="2" customFormat="1" ht="44.25" customHeight="1">
      <c r="B56" s="376"/>
      <c r="C56" s="361"/>
      <c r="D56" s="27">
        <v>2710</v>
      </c>
      <c r="E56" s="216" t="s">
        <v>49</v>
      </c>
      <c r="F56" s="26">
        <f>SUM(G56:H56)</f>
        <v>112126</v>
      </c>
      <c r="G56" s="26">
        <v>112126</v>
      </c>
      <c r="H56" s="26"/>
    </row>
    <row r="57" spans="2:8" s="2" customFormat="1" ht="18.75" customHeight="1">
      <c r="B57" s="376"/>
      <c r="C57" s="20">
        <v>75045</v>
      </c>
      <c r="D57" s="20"/>
      <c r="E57" s="21" t="s">
        <v>50</v>
      </c>
      <c r="F57" s="10">
        <f>F58</f>
        <v>25000</v>
      </c>
      <c r="G57" s="10">
        <f>G58</f>
        <v>25000</v>
      </c>
      <c r="H57" s="10">
        <f>H58</f>
        <v>0</v>
      </c>
    </row>
    <row r="58" spans="2:8" s="2" customFormat="1" ht="43.5" customHeight="1">
      <c r="B58" s="376"/>
      <c r="C58" s="45"/>
      <c r="D58" s="27">
        <v>2110</v>
      </c>
      <c r="E58" s="12" t="s">
        <v>12</v>
      </c>
      <c r="F58" s="26">
        <f>SUM(G58:H58)</f>
        <v>25000</v>
      </c>
      <c r="G58" s="26">
        <v>25000</v>
      </c>
      <c r="H58" s="26"/>
    </row>
    <row r="59" spans="2:8" s="3" customFormat="1" ht="18.75" customHeight="1">
      <c r="B59" s="244">
        <v>754</v>
      </c>
      <c r="C59" s="244"/>
      <c r="D59" s="4"/>
      <c r="E59" s="42" t="s">
        <v>51</v>
      </c>
      <c r="F59" s="29">
        <f>SUM(F60,F65)</f>
        <v>6278703</v>
      </c>
      <c r="G59" s="29">
        <f t="shared" ref="G59:H59" si="11">SUM(G60,G65)</f>
        <v>6278703</v>
      </c>
      <c r="H59" s="29">
        <f t="shared" si="11"/>
        <v>0</v>
      </c>
    </row>
    <row r="60" spans="2:8" s="3" customFormat="1" ht="18.75" customHeight="1">
      <c r="B60" s="375"/>
      <c r="C60" s="20">
        <v>75411</v>
      </c>
      <c r="D60" s="20"/>
      <c r="E60" s="32" t="s">
        <v>52</v>
      </c>
      <c r="F60" s="10">
        <f>SUM(F61:F64)</f>
        <v>6277703</v>
      </c>
      <c r="G60" s="10">
        <f t="shared" ref="G60:H60" si="12">SUM(G61:G64)</f>
        <v>6277703</v>
      </c>
      <c r="H60" s="10">
        <f t="shared" si="12"/>
        <v>0</v>
      </c>
    </row>
    <row r="61" spans="2:8" s="3" customFormat="1" ht="18.75" customHeight="1">
      <c r="B61" s="376"/>
      <c r="C61" s="356"/>
      <c r="D61" s="24" t="s">
        <v>24</v>
      </c>
      <c r="E61" s="14" t="s">
        <v>421</v>
      </c>
      <c r="F61" s="26">
        <f>SUM(G61:H61)</f>
        <v>5700</v>
      </c>
      <c r="G61" s="26">
        <v>5700</v>
      </c>
      <c r="H61" s="26"/>
    </row>
    <row r="62" spans="2:8" s="3" customFormat="1" ht="18.75" customHeight="1">
      <c r="B62" s="376"/>
      <c r="C62" s="357"/>
      <c r="D62" s="24" t="s">
        <v>34</v>
      </c>
      <c r="E62" s="25" t="s">
        <v>35</v>
      </c>
      <c r="F62" s="26">
        <f>SUM(G62:H62)</f>
        <v>1400</v>
      </c>
      <c r="G62" s="26">
        <v>1400</v>
      </c>
      <c r="H62" s="26"/>
    </row>
    <row r="63" spans="2:8" s="3" customFormat="1" ht="43.5" customHeight="1">
      <c r="B63" s="376"/>
      <c r="C63" s="357"/>
      <c r="D63" s="27">
        <v>2110</v>
      </c>
      <c r="E63" s="12" t="s">
        <v>12</v>
      </c>
      <c r="F63" s="26">
        <f>SUM(G63:H63)</f>
        <v>6270503</v>
      </c>
      <c r="G63" s="26">
        <v>6270503</v>
      </c>
      <c r="H63" s="26"/>
    </row>
    <row r="64" spans="2:8" s="3" customFormat="1" ht="42" customHeight="1">
      <c r="B64" s="376"/>
      <c r="C64" s="361"/>
      <c r="D64" s="27">
        <v>2360</v>
      </c>
      <c r="E64" s="14" t="s">
        <v>15</v>
      </c>
      <c r="F64" s="26">
        <f>SUM(G64:H64)</f>
        <v>100</v>
      </c>
      <c r="G64" s="26">
        <v>100</v>
      </c>
      <c r="H64" s="26"/>
    </row>
    <row r="65" spans="2:8" s="3" customFormat="1" ht="18.75" customHeight="1">
      <c r="B65" s="376"/>
      <c r="C65" s="20">
        <v>75414</v>
      </c>
      <c r="D65" s="20"/>
      <c r="E65" s="21" t="s">
        <v>53</v>
      </c>
      <c r="F65" s="10">
        <f>F66</f>
        <v>1000</v>
      </c>
      <c r="G65" s="10">
        <f>G66</f>
        <v>1000</v>
      </c>
      <c r="H65" s="10">
        <f>H66</f>
        <v>0</v>
      </c>
    </row>
    <row r="66" spans="2:8" s="3" customFormat="1" ht="43.5" customHeight="1">
      <c r="B66" s="377"/>
      <c r="C66" s="45"/>
      <c r="D66" s="27">
        <v>2110</v>
      </c>
      <c r="E66" s="12" t="s">
        <v>12</v>
      </c>
      <c r="F66" s="26">
        <f>SUM(G66:H66)</f>
        <v>1000</v>
      </c>
      <c r="G66" s="26">
        <v>1000</v>
      </c>
      <c r="H66" s="26"/>
    </row>
    <row r="67" spans="2:8" s="3" customFormat="1" ht="18.75" customHeight="1">
      <c r="B67" s="290">
        <v>755</v>
      </c>
      <c r="C67" s="290"/>
      <c r="D67" s="290"/>
      <c r="E67" s="42" t="s">
        <v>479</v>
      </c>
      <c r="F67" s="29">
        <f>SUM(F68)</f>
        <v>309000</v>
      </c>
      <c r="G67" s="29">
        <f t="shared" ref="G67:H67" si="13">SUM(G68)</f>
        <v>309000</v>
      </c>
      <c r="H67" s="29">
        <f t="shared" si="13"/>
        <v>0</v>
      </c>
    </row>
    <row r="68" spans="2:8" s="2" customFormat="1" ht="18.75" customHeight="1">
      <c r="B68" s="375"/>
      <c r="C68" s="20">
        <v>75515</v>
      </c>
      <c r="D68" s="20"/>
      <c r="E68" s="21" t="s">
        <v>480</v>
      </c>
      <c r="F68" s="10">
        <f>F69</f>
        <v>309000</v>
      </c>
      <c r="G68" s="10">
        <f>G69</f>
        <v>309000</v>
      </c>
      <c r="H68" s="10">
        <f>H69</f>
        <v>0</v>
      </c>
    </row>
    <row r="69" spans="2:8" s="2" customFormat="1" ht="43.5" customHeight="1">
      <c r="B69" s="376"/>
      <c r="C69" s="45"/>
      <c r="D69" s="27">
        <v>2110</v>
      </c>
      <c r="E69" s="12" t="s">
        <v>12</v>
      </c>
      <c r="F69" s="26">
        <f>SUM(G69:H69)</f>
        <v>309000</v>
      </c>
      <c r="G69" s="26">
        <v>309000</v>
      </c>
      <c r="H69" s="26"/>
    </row>
    <row r="70" spans="2:8" s="3" customFormat="1" ht="45" customHeight="1">
      <c r="B70" s="290">
        <v>756</v>
      </c>
      <c r="C70" s="244"/>
      <c r="D70" s="4"/>
      <c r="E70" s="42" t="s">
        <v>54</v>
      </c>
      <c r="F70" s="29">
        <f>SUM(F71,F77)</f>
        <v>43093616</v>
      </c>
      <c r="G70" s="29">
        <f>SUM(G71,G77)</f>
        <v>43093616</v>
      </c>
      <c r="H70" s="29">
        <f>SUM(H71,H77)</f>
        <v>0</v>
      </c>
    </row>
    <row r="71" spans="2:8" s="3" customFormat="1" ht="36" customHeight="1">
      <c r="B71" s="375"/>
      <c r="C71" s="20">
        <v>75618</v>
      </c>
      <c r="D71" s="20"/>
      <c r="E71" s="21" t="s">
        <v>55</v>
      </c>
      <c r="F71" s="10">
        <f>SUM(F72:F76)</f>
        <v>3870500</v>
      </c>
      <c r="G71" s="10">
        <f>SUM(G72:G76)</f>
        <v>3870500</v>
      </c>
      <c r="H71" s="10">
        <f>SUM(H72:H76)</f>
        <v>0</v>
      </c>
    </row>
    <row r="72" spans="2:8" s="3" customFormat="1" ht="18.75" customHeight="1">
      <c r="B72" s="376"/>
      <c r="C72" s="356"/>
      <c r="D72" s="24" t="s">
        <v>56</v>
      </c>
      <c r="E72" s="40" t="s">
        <v>57</v>
      </c>
      <c r="F72" s="26">
        <f t="shared" ref="F72:F76" si="14">SUM(G72:H72)</f>
        <v>2400000</v>
      </c>
      <c r="G72" s="34">
        <v>2400000</v>
      </c>
      <c r="H72" s="26"/>
    </row>
    <row r="73" spans="2:8" s="3" customFormat="1" ht="29.25" customHeight="1">
      <c r="B73" s="376"/>
      <c r="C73" s="357"/>
      <c r="D73" s="24" t="s">
        <v>58</v>
      </c>
      <c r="E73" s="25" t="s">
        <v>59</v>
      </c>
      <c r="F73" s="26">
        <f t="shared" si="14"/>
        <v>1000000</v>
      </c>
      <c r="G73" s="26">
        <v>1000000</v>
      </c>
      <c r="H73" s="26"/>
    </row>
    <row r="74" spans="2:8" s="3" customFormat="1" ht="18.75" customHeight="1">
      <c r="B74" s="376"/>
      <c r="C74" s="357"/>
      <c r="D74" s="24" t="s">
        <v>60</v>
      </c>
      <c r="E74" s="25" t="s">
        <v>61</v>
      </c>
      <c r="F74" s="26">
        <f t="shared" si="14"/>
        <v>70000</v>
      </c>
      <c r="G74" s="26">
        <v>70000</v>
      </c>
      <c r="H74" s="26"/>
    </row>
    <row r="75" spans="2:8" s="3" customFormat="1" ht="18.75" customHeight="1">
      <c r="B75" s="376"/>
      <c r="C75" s="357"/>
      <c r="D75" s="24" t="s">
        <v>390</v>
      </c>
      <c r="E75" s="40" t="s">
        <v>391</v>
      </c>
      <c r="F75" s="26">
        <f t="shared" si="14"/>
        <v>400000</v>
      </c>
      <c r="G75" s="26">
        <v>400000</v>
      </c>
      <c r="H75" s="26"/>
    </row>
    <row r="76" spans="2:8" s="3" customFormat="1" ht="18.75" customHeight="1">
      <c r="B76" s="376"/>
      <c r="C76" s="357"/>
      <c r="D76" s="24" t="s">
        <v>24</v>
      </c>
      <c r="E76" s="14" t="s">
        <v>421</v>
      </c>
      <c r="F76" s="26">
        <f t="shared" si="14"/>
        <v>500</v>
      </c>
      <c r="G76" s="26">
        <v>500</v>
      </c>
      <c r="H76" s="26"/>
    </row>
    <row r="77" spans="2:8" s="3" customFormat="1" ht="30.75" customHeight="1">
      <c r="B77" s="376"/>
      <c r="C77" s="20">
        <v>75622</v>
      </c>
      <c r="D77" s="20"/>
      <c r="E77" s="32" t="s">
        <v>62</v>
      </c>
      <c r="F77" s="10">
        <f>SUM(F78:F79)</f>
        <v>39223116</v>
      </c>
      <c r="G77" s="10">
        <f t="shared" ref="G77:H77" si="15">SUM(G78:G79)</f>
        <v>39223116</v>
      </c>
      <c r="H77" s="10">
        <f t="shared" si="15"/>
        <v>0</v>
      </c>
    </row>
    <row r="78" spans="2:8" s="3" customFormat="1" ht="18.75" customHeight="1">
      <c r="B78" s="376"/>
      <c r="C78" s="378"/>
      <c r="D78" s="24" t="s">
        <v>63</v>
      </c>
      <c r="E78" s="25" t="s">
        <v>388</v>
      </c>
      <c r="F78" s="26">
        <f>SUM(G78:H78)</f>
        <v>38323116</v>
      </c>
      <c r="G78" s="26">
        <v>38323116</v>
      </c>
      <c r="H78" s="26"/>
    </row>
    <row r="79" spans="2:8" s="3" customFormat="1" ht="18.75" customHeight="1">
      <c r="B79" s="377"/>
      <c r="C79" s="378"/>
      <c r="D79" s="24" t="s">
        <v>64</v>
      </c>
      <c r="E79" s="25" t="s">
        <v>389</v>
      </c>
      <c r="F79" s="26">
        <f>SUM(G79:H79)</f>
        <v>900000</v>
      </c>
      <c r="G79" s="26">
        <v>900000</v>
      </c>
      <c r="H79" s="26"/>
    </row>
    <row r="80" spans="2:8" s="3" customFormat="1" ht="18.75" customHeight="1">
      <c r="B80" s="244">
        <v>758</v>
      </c>
      <c r="C80" s="244"/>
      <c r="D80" s="244"/>
      <c r="E80" s="42" t="s">
        <v>65</v>
      </c>
      <c r="F80" s="29">
        <f>SUM(F81,F83,F85)</f>
        <v>46283455</v>
      </c>
      <c r="G80" s="29">
        <f t="shared" ref="G80:H80" si="16">SUM(G81,G83,G85)</f>
        <v>46120455</v>
      </c>
      <c r="H80" s="29">
        <f t="shared" si="16"/>
        <v>163000</v>
      </c>
    </row>
    <row r="81" spans="2:8" s="3" customFormat="1" ht="28.5" customHeight="1">
      <c r="B81" s="375"/>
      <c r="C81" s="20">
        <v>75801</v>
      </c>
      <c r="D81" s="20"/>
      <c r="E81" s="32" t="s">
        <v>66</v>
      </c>
      <c r="F81" s="10">
        <f>F82</f>
        <v>43180886</v>
      </c>
      <c r="G81" s="56">
        <f>G82</f>
        <v>43180886</v>
      </c>
      <c r="H81" s="10">
        <f>H82</f>
        <v>0</v>
      </c>
    </row>
    <row r="82" spans="2:8" s="3" customFormat="1" ht="18.75" customHeight="1">
      <c r="B82" s="376"/>
      <c r="C82" s="45"/>
      <c r="D82" s="27">
        <v>2920</v>
      </c>
      <c r="E82" s="40" t="s">
        <v>67</v>
      </c>
      <c r="F82" s="26">
        <f>SUM(G82:H82)</f>
        <v>43180886</v>
      </c>
      <c r="G82" s="34">
        <v>43180886</v>
      </c>
      <c r="H82" s="26"/>
    </row>
    <row r="83" spans="2:8" s="3" customFormat="1" ht="30" customHeight="1">
      <c r="B83" s="376"/>
      <c r="C83" s="20">
        <v>75802</v>
      </c>
      <c r="D83" s="20"/>
      <c r="E83" s="32" t="s">
        <v>68</v>
      </c>
      <c r="F83" s="10">
        <f>F84</f>
        <v>163000</v>
      </c>
      <c r="G83" s="56">
        <f>G84</f>
        <v>0</v>
      </c>
      <c r="H83" s="10">
        <f>H84</f>
        <v>163000</v>
      </c>
    </row>
    <row r="84" spans="2:8" s="3" customFormat="1" ht="44.25" customHeight="1">
      <c r="B84" s="376"/>
      <c r="C84" s="44"/>
      <c r="D84" s="35">
        <v>6180</v>
      </c>
      <c r="E84" s="41" t="s">
        <v>69</v>
      </c>
      <c r="F84" s="13">
        <f>SUM(G84:H84)</f>
        <v>163000</v>
      </c>
      <c r="G84" s="23"/>
      <c r="H84" s="13">
        <v>163000</v>
      </c>
    </row>
    <row r="85" spans="2:8" s="3" customFormat="1" ht="18.75" customHeight="1">
      <c r="B85" s="376"/>
      <c r="C85" s="20">
        <v>75832</v>
      </c>
      <c r="D85" s="20"/>
      <c r="E85" s="21" t="s">
        <v>70</v>
      </c>
      <c r="F85" s="10">
        <f>F86</f>
        <v>2939569</v>
      </c>
      <c r="G85" s="10">
        <f>G86</f>
        <v>2939569</v>
      </c>
      <c r="H85" s="10">
        <f>H86</f>
        <v>0</v>
      </c>
    </row>
    <row r="86" spans="2:8" s="3" customFormat="1" ht="18.75" customHeight="1">
      <c r="B86" s="377"/>
      <c r="C86" s="45"/>
      <c r="D86" s="27">
        <v>2920</v>
      </c>
      <c r="E86" s="25" t="s">
        <v>67</v>
      </c>
      <c r="F86" s="26">
        <f>SUM(G86:H86)</f>
        <v>2939569</v>
      </c>
      <c r="G86" s="26">
        <v>2939569</v>
      </c>
      <c r="H86" s="26"/>
    </row>
    <row r="87" spans="2:8" s="3" customFormat="1" ht="18.75" customHeight="1">
      <c r="B87" s="239">
        <v>801</v>
      </c>
      <c r="C87" s="239"/>
      <c r="D87" s="186"/>
      <c r="E87" s="46" t="s">
        <v>71</v>
      </c>
      <c r="F87" s="16">
        <f>SUM(F88,F91,F93)</f>
        <v>231448</v>
      </c>
      <c r="G87" s="16">
        <f t="shared" ref="G87:H87" si="17">SUM(G88,G91,G93)</f>
        <v>231448</v>
      </c>
      <c r="H87" s="16">
        <f t="shared" si="17"/>
        <v>0</v>
      </c>
    </row>
    <row r="88" spans="2:8" s="3" customFormat="1" ht="18.75" customHeight="1">
      <c r="B88" s="359"/>
      <c r="C88" s="20">
        <v>80114</v>
      </c>
      <c r="D88" s="20"/>
      <c r="E88" s="21" t="s">
        <v>74</v>
      </c>
      <c r="F88" s="10">
        <f>SUM(F89:F90)</f>
        <v>25000</v>
      </c>
      <c r="G88" s="10">
        <f t="shared" ref="G88:H88" si="18">SUM(G89:G90)</f>
        <v>25000</v>
      </c>
      <c r="H88" s="10">
        <f t="shared" si="18"/>
        <v>0</v>
      </c>
    </row>
    <row r="89" spans="2:8" s="48" customFormat="1" ht="18.75" customHeight="1">
      <c r="B89" s="359"/>
      <c r="C89" s="378"/>
      <c r="D89" s="24" t="s">
        <v>24</v>
      </c>
      <c r="E89" s="14" t="s">
        <v>421</v>
      </c>
      <c r="F89" s="26">
        <f t="shared" ref="F89:F90" si="19">SUM(G89:H89)</f>
        <v>10000</v>
      </c>
      <c r="G89" s="47">
        <v>10000</v>
      </c>
      <c r="H89" s="47"/>
    </row>
    <row r="90" spans="2:8" s="48" customFormat="1" ht="18.75" customHeight="1">
      <c r="B90" s="359"/>
      <c r="C90" s="378"/>
      <c r="D90" s="24" t="s">
        <v>34</v>
      </c>
      <c r="E90" s="25" t="s">
        <v>35</v>
      </c>
      <c r="F90" s="26">
        <f t="shared" si="19"/>
        <v>15000</v>
      </c>
      <c r="G90" s="47">
        <v>15000</v>
      </c>
      <c r="H90" s="47"/>
    </row>
    <row r="91" spans="2:8" s="3" customFormat="1" ht="18.75" customHeight="1">
      <c r="B91" s="359"/>
      <c r="C91" s="20">
        <v>80120</v>
      </c>
      <c r="D91" s="20"/>
      <c r="E91" s="21" t="s">
        <v>75</v>
      </c>
      <c r="F91" s="10">
        <f>SUM(F92:F92)</f>
        <v>1000</v>
      </c>
      <c r="G91" s="10">
        <f>SUM(G92:G92)</f>
        <v>1000</v>
      </c>
      <c r="H91" s="10">
        <f>SUM(H92:H92)</f>
        <v>0</v>
      </c>
    </row>
    <row r="92" spans="2:8" s="48" customFormat="1" ht="18.75" customHeight="1">
      <c r="B92" s="359"/>
      <c r="C92" s="258"/>
      <c r="D92" s="24" t="s">
        <v>34</v>
      </c>
      <c r="E92" s="40" t="s">
        <v>35</v>
      </c>
      <c r="F92" s="26">
        <f t="shared" ref="F92" si="20">SUM(G92:H92)</f>
        <v>1000</v>
      </c>
      <c r="G92" s="217">
        <v>1000</v>
      </c>
      <c r="H92" s="47"/>
    </row>
    <row r="93" spans="2:8" s="3" customFormat="1" ht="18.75" customHeight="1">
      <c r="B93" s="359"/>
      <c r="C93" s="20">
        <v>80195</v>
      </c>
      <c r="D93" s="31"/>
      <c r="E93" s="43" t="s">
        <v>14</v>
      </c>
      <c r="F93" s="19">
        <f>SUM(F94:F94)</f>
        <v>205448</v>
      </c>
      <c r="G93" s="19">
        <f>SUM(G94:G94)</f>
        <v>205448</v>
      </c>
      <c r="H93" s="19">
        <f>SUM(H94:H94)</f>
        <v>0</v>
      </c>
    </row>
    <row r="94" spans="2:8" s="48" customFormat="1" ht="66.75" customHeight="1">
      <c r="B94" s="359"/>
      <c r="C94" s="243"/>
      <c r="D94" s="39">
        <v>2001</v>
      </c>
      <c r="E94" s="40" t="s">
        <v>40</v>
      </c>
      <c r="F94" s="13">
        <f>SUM(G94:H94)</f>
        <v>205448</v>
      </c>
      <c r="G94" s="49">
        <v>205448</v>
      </c>
      <c r="H94" s="50"/>
    </row>
    <row r="95" spans="2:8" s="3" customFormat="1" ht="18.75" customHeight="1">
      <c r="B95" s="244">
        <v>851</v>
      </c>
      <c r="C95" s="244"/>
      <c r="D95" s="186"/>
      <c r="E95" s="46" t="s">
        <v>77</v>
      </c>
      <c r="F95" s="29">
        <f>SUM(F96)</f>
        <v>2229800</v>
      </c>
      <c r="G95" s="29">
        <f t="shared" ref="G95:H95" si="21">SUM(G96)</f>
        <v>2229800</v>
      </c>
      <c r="H95" s="29">
        <f t="shared" si="21"/>
        <v>0</v>
      </c>
    </row>
    <row r="96" spans="2:8" s="3" customFormat="1" ht="42.75" customHeight="1">
      <c r="B96" s="375"/>
      <c r="C96" s="31">
        <v>85156</v>
      </c>
      <c r="D96" s="31"/>
      <c r="E96" s="43" t="s">
        <v>78</v>
      </c>
      <c r="F96" s="10">
        <f>SUM(F97)</f>
        <v>2229800</v>
      </c>
      <c r="G96" s="10">
        <f>SUM(G97)</f>
        <v>2229800</v>
      </c>
      <c r="H96" s="10">
        <f>SUM(H97)</f>
        <v>0</v>
      </c>
    </row>
    <row r="97" spans="2:9" s="3" customFormat="1" ht="43.5" customHeight="1">
      <c r="B97" s="376"/>
      <c r="C97" s="44"/>
      <c r="D97" s="35">
        <v>2110</v>
      </c>
      <c r="E97" s="12" t="s">
        <v>12</v>
      </c>
      <c r="F97" s="13">
        <f>SUM(G97:H97)</f>
        <v>2229800</v>
      </c>
      <c r="G97" s="13">
        <v>2229800</v>
      </c>
      <c r="H97" s="51"/>
    </row>
    <row r="98" spans="2:9" s="3" customFormat="1" ht="18.75" customHeight="1">
      <c r="B98" s="244">
        <v>852</v>
      </c>
      <c r="C98" s="244"/>
      <c r="D98" s="4"/>
      <c r="E98" s="28" t="s">
        <v>79</v>
      </c>
      <c r="F98" s="29">
        <f>SUM(F99,F106,F110,F114,F119,F121,F124)</f>
        <v>6232887</v>
      </c>
      <c r="G98" s="29">
        <f>SUM(G99,G106,G110,G114,G119,G121,G124)</f>
        <v>6232887</v>
      </c>
      <c r="H98" s="29">
        <f>SUM(H99,H106,H110,H114,H119,H121,H124)</f>
        <v>0</v>
      </c>
    </row>
    <row r="99" spans="2:9" s="3" customFormat="1" ht="18.75" customHeight="1">
      <c r="B99" s="375"/>
      <c r="C99" s="20">
        <v>85201</v>
      </c>
      <c r="D99" s="20"/>
      <c r="E99" s="21" t="s">
        <v>80</v>
      </c>
      <c r="F99" s="10">
        <f>SUM(F100:F105)</f>
        <v>930874</v>
      </c>
      <c r="G99" s="10">
        <f>SUM(G100:G105)</f>
        <v>930874</v>
      </c>
      <c r="H99" s="10">
        <f>SUM(H100:H105)</f>
        <v>0</v>
      </c>
    </row>
    <row r="100" spans="2:9" s="3" customFormat="1" ht="54.75" customHeight="1">
      <c r="B100" s="376"/>
      <c r="C100" s="359"/>
      <c r="D100" s="24" t="s">
        <v>23</v>
      </c>
      <c r="E100" s="14" t="s">
        <v>393</v>
      </c>
      <c r="F100" s="26">
        <f t="shared" ref="F100:F105" si="22">SUM(G100:H100)</f>
        <v>17000</v>
      </c>
      <c r="G100" s="26">
        <v>17000</v>
      </c>
      <c r="H100" s="26"/>
    </row>
    <row r="101" spans="2:9" s="3" customFormat="1" ht="18.75" customHeight="1">
      <c r="B101" s="376"/>
      <c r="C101" s="359"/>
      <c r="D101" s="24" t="s">
        <v>37</v>
      </c>
      <c r="E101" s="25" t="s">
        <v>38</v>
      </c>
      <c r="F101" s="26">
        <f t="shared" si="22"/>
        <v>61597</v>
      </c>
      <c r="G101" s="26">
        <v>61597</v>
      </c>
      <c r="H101" s="26"/>
    </row>
    <row r="102" spans="2:9" s="3" customFormat="1" ht="30" customHeight="1">
      <c r="B102" s="376"/>
      <c r="C102" s="359"/>
      <c r="D102" s="24" t="s">
        <v>81</v>
      </c>
      <c r="E102" s="25" t="s">
        <v>394</v>
      </c>
      <c r="F102" s="26">
        <f t="shared" si="22"/>
        <v>35000</v>
      </c>
      <c r="G102" s="26">
        <v>35000</v>
      </c>
      <c r="H102" s="26"/>
    </row>
    <row r="103" spans="2:9" s="3" customFormat="1" ht="18.75" customHeight="1">
      <c r="B103" s="376"/>
      <c r="C103" s="359"/>
      <c r="D103" s="24" t="s">
        <v>34</v>
      </c>
      <c r="E103" s="25" t="s">
        <v>35</v>
      </c>
      <c r="F103" s="26">
        <f t="shared" si="22"/>
        <v>40547</v>
      </c>
      <c r="G103" s="26">
        <v>40547</v>
      </c>
      <c r="H103" s="26"/>
    </row>
    <row r="104" spans="2:9" s="3" customFormat="1" ht="45" customHeight="1">
      <c r="B104" s="376"/>
      <c r="C104" s="359"/>
      <c r="D104" s="27">
        <v>2320</v>
      </c>
      <c r="E104" s="12" t="s">
        <v>82</v>
      </c>
      <c r="F104" s="26">
        <f t="shared" si="22"/>
        <v>136462</v>
      </c>
      <c r="G104" s="26">
        <v>136462</v>
      </c>
      <c r="H104" s="26"/>
    </row>
    <row r="105" spans="2:9" s="3" customFormat="1" ht="45" customHeight="1">
      <c r="B105" s="376"/>
      <c r="C105" s="360"/>
      <c r="D105" s="27">
        <v>2900</v>
      </c>
      <c r="E105" s="12" t="s">
        <v>83</v>
      </c>
      <c r="F105" s="26">
        <f t="shared" si="22"/>
        <v>640268</v>
      </c>
      <c r="G105" s="26">
        <v>640268</v>
      </c>
      <c r="H105" s="26"/>
    </row>
    <row r="106" spans="2:9" s="3" customFormat="1" ht="18.75" customHeight="1">
      <c r="B106" s="376"/>
      <c r="C106" s="20">
        <v>85202</v>
      </c>
      <c r="D106" s="20"/>
      <c r="E106" s="21" t="s">
        <v>84</v>
      </c>
      <c r="F106" s="10">
        <f>SUM(F107:F109)</f>
        <v>4204918</v>
      </c>
      <c r="G106" s="10">
        <f t="shared" ref="G106:H106" si="23">SUM(G107:G109)</f>
        <v>4204918</v>
      </c>
      <c r="H106" s="10">
        <f t="shared" si="23"/>
        <v>0</v>
      </c>
    </row>
    <row r="107" spans="2:9" s="3" customFormat="1" ht="18.75" customHeight="1">
      <c r="B107" s="376"/>
      <c r="C107" s="378"/>
      <c r="D107" s="24" t="s">
        <v>37</v>
      </c>
      <c r="E107" s="25" t="s">
        <v>38</v>
      </c>
      <c r="F107" s="26">
        <f>SUM(G107:H107)</f>
        <v>3044157</v>
      </c>
      <c r="G107" s="26">
        <v>3044157</v>
      </c>
      <c r="H107" s="26"/>
    </row>
    <row r="108" spans="2:9" s="3" customFormat="1" ht="18.75" customHeight="1">
      <c r="B108" s="376"/>
      <c r="C108" s="378"/>
      <c r="D108" s="24" t="s">
        <v>34</v>
      </c>
      <c r="E108" s="25" t="s">
        <v>35</v>
      </c>
      <c r="F108" s="26">
        <f>SUM(G108:H108)</f>
        <v>1561</v>
      </c>
      <c r="G108" s="26">
        <v>1561</v>
      </c>
      <c r="H108" s="26"/>
    </row>
    <row r="109" spans="2:9" s="3" customFormat="1" ht="30" customHeight="1">
      <c r="B109" s="376"/>
      <c r="C109" s="378"/>
      <c r="D109" s="27">
        <v>2130</v>
      </c>
      <c r="E109" s="25" t="s">
        <v>455</v>
      </c>
      <c r="F109" s="26">
        <f>SUM(G109:H109)</f>
        <v>1159200</v>
      </c>
      <c r="G109" s="26">
        <v>1159200</v>
      </c>
      <c r="H109" s="26"/>
    </row>
    <row r="110" spans="2:9" s="3" customFormat="1" ht="18.75" customHeight="1">
      <c r="B110" s="376"/>
      <c r="C110" s="20">
        <v>85203</v>
      </c>
      <c r="D110" s="20"/>
      <c r="E110" s="32" t="s">
        <v>85</v>
      </c>
      <c r="F110" s="10">
        <f>SUM(F111:F113)</f>
        <v>532812</v>
      </c>
      <c r="G110" s="10">
        <f>SUM(G111:G113)</f>
        <v>532812</v>
      </c>
      <c r="H110" s="10">
        <f>SUM(H111:H113)</f>
        <v>0</v>
      </c>
      <c r="I110" s="52"/>
    </row>
    <row r="111" spans="2:9" s="3" customFormat="1" ht="18.75" customHeight="1">
      <c r="B111" s="376"/>
      <c r="C111" s="356"/>
      <c r="D111" s="24" t="s">
        <v>34</v>
      </c>
      <c r="E111" s="25" t="s">
        <v>35</v>
      </c>
      <c r="F111" s="26">
        <f>SUM(G111:H111)</f>
        <v>62</v>
      </c>
      <c r="G111" s="26">
        <v>62</v>
      </c>
      <c r="H111" s="26"/>
    </row>
    <row r="112" spans="2:9" s="3" customFormat="1" ht="43.5" customHeight="1">
      <c r="B112" s="376"/>
      <c r="C112" s="357"/>
      <c r="D112" s="27">
        <v>2110</v>
      </c>
      <c r="E112" s="12" t="s">
        <v>12</v>
      </c>
      <c r="F112" s="26">
        <f>SUM(G112:H112)</f>
        <v>532400</v>
      </c>
      <c r="G112" s="26">
        <v>532400</v>
      </c>
      <c r="H112" s="26"/>
    </row>
    <row r="113" spans="2:8" s="3" customFormat="1" ht="42" customHeight="1">
      <c r="B113" s="376"/>
      <c r="C113" s="361"/>
      <c r="D113" s="27">
        <v>2360</v>
      </c>
      <c r="E113" s="25" t="s">
        <v>86</v>
      </c>
      <c r="F113" s="26">
        <f>SUM(G113:H113)</f>
        <v>350</v>
      </c>
      <c r="G113" s="26">
        <v>350</v>
      </c>
      <c r="H113" s="53"/>
    </row>
    <row r="114" spans="2:8" s="3" customFormat="1" ht="18.75" customHeight="1">
      <c r="B114" s="376"/>
      <c r="C114" s="20">
        <v>85204</v>
      </c>
      <c r="D114" s="20"/>
      <c r="E114" s="21" t="s">
        <v>87</v>
      </c>
      <c r="F114" s="10">
        <f>SUM(F115:F118)</f>
        <v>350645</v>
      </c>
      <c r="G114" s="10">
        <f t="shared" ref="G114:H114" si="24">SUM(G115:G118)</f>
        <v>350645</v>
      </c>
      <c r="H114" s="10">
        <f t="shared" si="24"/>
        <v>0</v>
      </c>
    </row>
    <row r="115" spans="2:8" s="3" customFormat="1" ht="18.75" customHeight="1">
      <c r="B115" s="376"/>
      <c r="C115" s="378"/>
      <c r="D115" s="24" t="s">
        <v>24</v>
      </c>
      <c r="E115" s="14" t="s">
        <v>421</v>
      </c>
      <c r="F115" s="26">
        <f>SUM(G115:H115)</f>
        <v>130</v>
      </c>
      <c r="G115" s="26">
        <v>130</v>
      </c>
      <c r="H115" s="53"/>
    </row>
    <row r="116" spans="2:8" s="3" customFormat="1" ht="18.75" customHeight="1">
      <c r="B116" s="376"/>
      <c r="C116" s="378"/>
      <c r="D116" s="24" t="s">
        <v>34</v>
      </c>
      <c r="E116" s="25" t="s">
        <v>35</v>
      </c>
      <c r="F116" s="26">
        <f>SUM(G116:H116)</f>
        <v>2500</v>
      </c>
      <c r="G116" s="26">
        <v>2500</v>
      </c>
      <c r="H116" s="53"/>
    </row>
    <row r="117" spans="2:8" s="3" customFormat="1" ht="45" customHeight="1">
      <c r="B117" s="376"/>
      <c r="C117" s="378"/>
      <c r="D117" s="27">
        <v>2320</v>
      </c>
      <c r="E117" s="12" t="s">
        <v>82</v>
      </c>
      <c r="F117" s="26">
        <f>SUM(G117:H117)</f>
        <v>184183</v>
      </c>
      <c r="G117" s="26">
        <v>184183</v>
      </c>
      <c r="H117" s="53"/>
    </row>
    <row r="118" spans="2:8" s="3" customFormat="1" ht="45" customHeight="1">
      <c r="B118" s="376"/>
      <c r="C118" s="378"/>
      <c r="D118" s="27">
        <v>2900</v>
      </c>
      <c r="E118" s="12" t="s">
        <v>83</v>
      </c>
      <c r="F118" s="26">
        <f>SUM(G118:H118)</f>
        <v>163832</v>
      </c>
      <c r="G118" s="26">
        <v>163832</v>
      </c>
      <c r="H118" s="53"/>
    </row>
    <row r="119" spans="2:8" s="3" customFormat="1" ht="66" customHeight="1">
      <c r="B119" s="376"/>
      <c r="C119" s="20">
        <v>85213</v>
      </c>
      <c r="D119" s="20"/>
      <c r="E119" s="21" t="s">
        <v>402</v>
      </c>
      <c r="F119" s="10">
        <f>SUM(F120:F120)</f>
        <v>110</v>
      </c>
      <c r="G119" s="10">
        <f>SUM(G120:G120)</f>
        <v>110</v>
      </c>
      <c r="H119" s="10">
        <f>SUM(H120:H120)</f>
        <v>0</v>
      </c>
    </row>
    <row r="120" spans="2:8" s="3" customFormat="1" ht="42" customHeight="1">
      <c r="B120" s="376"/>
      <c r="C120" s="242"/>
      <c r="D120" s="24" t="s">
        <v>401</v>
      </c>
      <c r="E120" s="12" t="s">
        <v>12</v>
      </c>
      <c r="F120" s="26">
        <f>SUM(G120:H120)</f>
        <v>110</v>
      </c>
      <c r="G120" s="26">
        <v>110</v>
      </c>
      <c r="H120" s="53"/>
    </row>
    <row r="121" spans="2:8" s="3" customFormat="1" ht="18.75" customHeight="1">
      <c r="B121" s="376"/>
      <c r="C121" s="20">
        <v>85218</v>
      </c>
      <c r="D121" s="31"/>
      <c r="E121" s="43" t="s">
        <v>88</v>
      </c>
      <c r="F121" s="19">
        <f>SUM(F122:F123)</f>
        <v>193528</v>
      </c>
      <c r="G121" s="19">
        <f>SUM(G122:G123)</f>
        <v>193528</v>
      </c>
      <c r="H121" s="19">
        <f>SUM(H122:H123)</f>
        <v>0</v>
      </c>
    </row>
    <row r="122" spans="2:8" s="3" customFormat="1" ht="18.75" customHeight="1">
      <c r="B122" s="376"/>
      <c r="C122" s="378"/>
      <c r="D122" s="24" t="s">
        <v>24</v>
      </c>
      <c r="E122" s="14" t="s">
        <v>421</v>
      </c>
      <c r="F122" s="26">
        <f>SUM(G122:H122)</f>
        <v>4000</v>
      </c>
      <c r="G122" s="26">
        <v>4000</v>
      </c>
      <c r="H122" s="53"/>
    </row>
    <row r="123" spans="2:8" s="3" customFormat="1" ht="18.75" customHeight="1">
      <c r="B123" s="376"/>
      <c r="C123" s="378"/>
      <c r="D123" s="24" t="s">
        <v>34</v>
      </c>
      <c r="E123" s="25" t="s">
        <v>35</v>
      </c>
      <c r="F123" s="26">
        <f>SUM(G123:H123)</f>
        <v>189528</v>
      </c>
      <c r="G123" s="26">
        <v>189528</v>
      </c>
      <c r="H123" s="53"/>
    </row>
    <row r="124" spans="2:8" s="3" customFormat="1" ht="18.75" customHeight="1">
      <c r="B124" s="240"/>
      <c r="C124" s="20">
        <v>85231</v>
      </c>
      <c r="D124" s="20"/>
      <c r="E124" s="21" t="s">
        <v>305</v>
      </c>
      <c r="F124" s="10">
        <f>SUM(F125:F125)</f>
        <v>20000</v>
      </c>
      <c r="G124" s="10">
        <f>SUM(G125:G125)</f>
        <v>20000</v>
      </c>
      <c r="H124" s="10">
        <f>SUM(H125:H125)</f>
        <v>0</v>
      </c>
    </row>
    <row r="125" spans="2:8" s="3" customFormat="1" ht="42" customHeight="1">
      <c r="B125" s="240"/>
      <c r="C125" s="242"/>
      <c r="D125" s="24" t="s">
        <v>401</v>
      </c>
      <c r="E125" s="12" t="s">
        <v>12</v>
      </c>
      <c r="F125" s="26">
        <f>SUM(G125:H125)</f>
        <v>20000</v>
      </c>
      <c r="G125" s="26">
        <v>20000</v>
      </c>
      <c r="H125" s="53"/>
    </row>
    <row r="126" spans="2:8" s="3" customFormat="1" ht="18.75" customHeight="1">
      <c r="B126" s="244">
        <v>853</v>
      </c>
      <c r="C126" s="244"/>
      <c r="D126" s="4"/>
      <c r="E126" s="46" t="s">
        <v>89</v>
      </c>
      <c r="F126" s="16">
        <f>SUM(F127,F129,F132,F134,F136)</f>
        <v>536212</v>
      </c>
      <c r="G126" s="16">
        <f t="shared" ref="G126:H126" si="25">SUM(G127,G129,G132,G134,G136)</f>
        <v>536212</v>
      </c>
      <c r="H126" s="16">
        <f t="shared" si="25"/>
        <v>0</v>
      </c>
    </row>
    <row r="127" spans="2:8" s="3" customFormat="1" ht="28.5" customHeight="1">
      <c r="B127" s="354"/>
      <c r="C127" s="20">
        <v>85311</v>
      </c>
      <c r="D127" s="20"/>
      <c r="E127" s="32" t="s">
        <v>90</v>
      </c>
      <c r="F127" s="10">
        <f>F128</f>
        <v>6576</v>
      </c>
      <c r="G127" s="56">
        <f>G128</f>
        <v>6576</v>
      </c>
      <c r="H127" s="10">
        <f>H128</f>
        <v>0</v>
      </c>
    </row>
    <row r="128" spans="2:8" s="3" customFormat="1" ht="43.5" customHeight="1">
      <c r="B128" s="355"/>
      <c r="C128" s="218"/>
      <c r="D128" s="219">
        <v>2320</v>
      </c>
      <c r="E128" s="12" t="s">
        <v>82</v>
      </c>
      <c r="F128" s="54">
        <f>SUM(G128:H128)</f>
        <v>6576</v>
      </c>
      <c r="G128" s="220">
        <v>6576</v>
      </c>
      <c r="H128" s="221"/>
    </row>
    <row r="129" spans="2:8" s="3" customFormat="1" ht="18.75" customHeight="1">
      <c r="B129" s="355"/>
      <c r="C129" s="20">
        <v>85321</v>
      </c>
      <c r="D129" s="31"/>
      <c r="E129" s="43" t="s">
        <v>91</v>
      </c>
      <c r="F129" s="19">
        <f>SUM(F130:F131)</f>
        <v>128450</v>
      </c>
      <c r="G129" s="19">
        <f t="shared" ref="G129:H129" si="26">SUM(G130:G131)</f>
        <v>128450</v>
      </c>
      <c r="H129" s="19">
        <f t="shared" si="26"/>
        <v>0</v>
      </c>
    </row>
    <row r="130" spans="2:8" s="3" customFormat="1" ht="43.5" customHeight="1">
      <c r="B130" s="355"/>
      <c r="C130" s="356"/>
      <c r="D130" s="27">
        <v>2110</v>
      </c>
      <c r="E130" s="12" t="s">
        <v>12</v>
      </c>
      <c r="F130" s="54">
        <f>SUM(G130:H130)</f>
        <v>128000</v>
      </c>
      <c r="G130" s="34">
        <v>128000</v>
      </c>
      <c r="H130" s="53"/>
    </row>
    <row r="131" spans="2:8" s="3" customFormat="1" ht="43.5" customHeight="1">
      <c r="B131" s="355"/>
      <c r="C131" s="361"/>
      <c r="D131" s="27">
        <v>2360</v>
      </c>
      <c r="E131" s="14" t="s">
        <v>15</v>
      </c>
      <c r="F131" s="54">
        <f>SUM(G131:H131)</f>
        <v>450</v>
      </c>
      <c r="G131" s="34">
        <v>450</v>
      </c>
      <c r="H131" s="55"/>
    </row>
    <row r="132" spans="2:8" s="3" customFormat="1" ht="18.75" customHeight="1">
      <c r="B132" s="355"/>
      <c r="C132" s="20">
        <v>85322</v>
      </c>
      <c r="D132" s="20"/>
      <c r="E132" s="32" t="s">
        <v>92</v>
      </c>
      <c r="F132" s="10">
        <f>F133</f>
        <v>349420</v>
      </c>
      <c r="G132" s="56">
        <f>G133</f>
        <v>349420</v>
      </c>
      <c r="H132" s="56">
        <f>H133</f>
        <v>0</v>
      </c>
    </row>
    <row r="133" spans="2:8" s="3" customFormat="1" ht="55.5" customHeight="1">
      <c r="B133" s="355"/>
      <c r="C133" s="45"/>
      <c r="D133" s="27">
        <v>2690</v>
      </c>
      <c r="E133" s="25" t="s">
        <v>93</v>
      </c>
      <c r="F133" s="26">
        <f>SUM(G133:H133)</f>
        <v>349420</v>
      </c>
      <c r="G133" s="26">
        <v>349420</v>
      </c>
      <c r="H133" s="53"/>
    </row>
    <row r="134" spans="2:8" s="3" customFormat="1" ht="28.5" customHeight="1">
      <c r="B134" s="355"/>
      <c r="C134" s="20">
        <v>85324</v>
      </c>
      <c r="D134" s="20"/>
      <c r="E134" s="21" t="s">
        <v>94</v>
      </c>
      <c r="F134" s="10">
        <f>F135</f>
        <v>49166</v>
      </c>
      <c r="G134" s="10">
        <f>G135</f>
        <v>49166</v>
      </c>
      <c r="H134" s="10">
        <f>H135</f>
        <v>0</v>
      </c>
    </row>
    <row r="135" spans="2:8" s="3" customFormat="1" ht="18.75" customHeight="1">
      <c r="B135" s="355"/>
      <c r="C135" s="44"/>
      <c r="D135" s="24" t="s">
        <v>34</v>
      </c>
      <c r="E135" s="40" t="s">
        <v>35</v>
      </c>
      <c r="F135" s="26">
        <f>SUM(G135:H135)</f>
        <v>49166</v>
      </c>
      <c r="G135" s="34">
        <v>49166</v>
      </c>
      <c r="H135" s="53"/>
    </row>
    <row r="136" spans="2:8" s="3" customFormat="1" ht="18.75" customHeight="1">
      <c r="B136" s="355"/>
      <c r="C136" s="20">
        <v>85333</v>
      </c>
      <c r="D136" s="57"/>
      <c r="E136" s="32" t="s">
        <v>95</v>
      </c>
      <c r="F136" s="10">
        <f>SUM(F137:F138)</f>
        <v>2600</v>
      </c>
      <c r="G136" s="10">
        <f>SUM(G137:G138)</f>
        <v>2600</v>
      </c>
      <c r="H136" s="10">
        <f>SUM(H137:H138)</f>
        <v>0</v>
      </c>
    </row>
    <row r="137" spans="2:8" s="3" customFormat="1" ht="18.75" customHeight="1">
      <c r="B137" s="355"/>
      <c r="C137" s="356"/>
      <c r="D137" s="24" t="s">
        <v>24</v>
      </c>
      <c r="E137" s="14" t="s">
        <v>421</v>
      </c>
      <c r="F137" s="26">
        <f>SUM(G137:H137)</f>
        <v>2000</v>
      </c>
      <c r="G137" s="26">
        <v>2000</v>
      </c>
      <c r="H137" s="58"/>
    </row>
    <row r="138" spans="2:8" s="3" customFormat="1" ht="18.75" customHeight="1">
      <c r="B138" s="355"/>
      <c r="C138" s="357"/>
      <c r="D138" s="24" t="s">
        <v>34</v>
      </c>
      <c r="E138" s="25" t="s">
        <v>35</v>
      </c>
      <c r="F138" s="26">
        <f>SUM(G138:H138)</f>
        <v>600</v>
      </c>
      <c r="G138" s="26">
        <v>600</v>
      </c>
      <c r="H138" s="53"/>
    </row>
    <row r="139" spans="2:8" s="3" customFormat="1" ht="18.75" customHeight="1">
      <c r="B139" s="244">
        <v>854</v>
      </c>
      <c r="C139" s="244"/>
      <c r="D139" s="4"/>
      <c r="E139" s="28" t="s">
        <v>96</v>
      </c>
      <c r="F139" s="29">
        <f>SUM(F140,F142)</f>
        <v>4500</v>
      </c>
      <c r="G139" s="29">
        <f t="shared" ref="G139:H139" si="27">SUM(G140,G142)</f>
        <v>4500</v>
      </c>
      <c r="H139" s="29">
        <f t="shared" si="27"/>
        <v>0</v>
      </c>
    </row>
    <row r="140" spans="2:8" s="3" customFormat="1" ht="18.75" customHeight="1">
      <c r="B140" s="358"/>
      <c r="C140" s="20">
        <v>85403</v>
      </c>
      <c r="D140" s="31"/>
      <c r="E140" s="43" t="s">
        <v>97</v>
      </c>
      <c r="F140" s="19">
        <f>SUM(F141:F141)</f>
        <v>3000</v>
      </c>
      <c r="G140" s="19">
        <f>SUM(G141:G141)</f>
        <v>3000</v>
      </c>
      <c r="H140" s="19">
        <f>SUM(H141:H141)</f>
        <v>0</v>
      </c>
    </row>
    <row r="141" spans="2:8" s="3" customFormat="1" ht="18.75" customHeight="1">
      <c r="B141" s="359"/>
      <c r="C141" s="241"/>
      <c r="D141" s="33" t="s">
        <v>34</v>
      </c>
      <c r="E141" s="25" t="s">
        <v>35</v>
      </c>
      <c r="F141" s="26">
        <f>SUM(G141:H141)</f>
        <v>3000</v>
      </c>
      <c r="G141" s="23">
        <v>3000</v>
      </c>
      <c r="H141" s="51"/>
    </row>
    <row r="142" spans="2:8" s="3" customFormat="1" ht="18.75" customHeight="1">
      <c r="B142" s="359"/>
      <c r="C142" s="20">
        <v>85421</v>
      </c>
      <c r="D142" s="31"/>
      <c r="E142" s="43" t="s">
        <v>98</v>
      </c>
      <c r="F142" s="19">
        <f>SUM(F143:F143)</f>
        <v>1500</v>
      </c>
      <c r="G142" s="19">
        <f>SUM(G143:G143)</f>
        <v>1500</v>
      </c>
      <c r="H142" s="19">
        <f>SUM(H143:H143)</f>
        <v>0</v>
      </c>
    </row>
    <row r="143" spans="2:8" s="3" customFormat="1" ht="18.75" customHeight="1">
      <c r="B143" s="360"/>
      <c r="C143" s="241"/>
      <c r="D143" s="33" t="s">
        <v>34</v>
      </c>
      <c r="E143" s="25" t="s">
        <v>35</v>
      </c>
      <c r="F143" s="26">
        <f>SUM(G143:H143)</f>
        <v>1500</v>
      </c>
      <c r="G143" s="23">
        <v>1500</v>
      </c>
      <c r="H143" s="51"/>
    </row>
    <row r="144" spans="2:8" s="3" customFormat="1" ht="18.75" customHeight="1">
      <c r="B144" s="244">
        <v>900</v>
      </c>
      <c r="C144" s="244"/>
      <c r="D144" s="244"/>
      <c r="E144" s="28" t="s">
        <v>99</v>
      </c>
      <c r="F144" s="29">
        <f t="shared" ref="F144:H148" si="28">F145</f>
        <v>400000</v>
      </c>
      <c r="G144" s="59">
        <f t="shared" si="28"/>
        <v>400000</v>
      </c>
      <c r="H144" s="29">
        <f t="shared" si="28"/>
        <v>0</v>
      </c>
    </row>
    <row r="145" spans="2:8" s="3" customFormat="1" ht="30" customHeight="1">
      <c r="B145" s="353"/>
      <c r="C145" s="20">
        <v>90019</v>
      </c>
      <c r="D145" s="20"/>
      <c r="E145" s="32" t="s">
        <v>100</v>
      </c>
      <c r="F145" s="10">
        <f t="shared" si="28"/>
        <v>400000</v>
      </c>
      <c r="G145" s="56">
        <f t="shared" si="28"/>
        <v>400000</v>
      </c>
      <c r="H145" s="10">
        <f t="shared" si="28"/>
        <v>0</v>
      </c>
    </row>
    <row r="146" spans="2:8" s="3" customFormat="1" ht="18.75" customHeight="1">
      <c r="B146" s="353"/>
      <c r="C146" s="45"/>
      <c r="D146" s="24" t="s">
        <v>45</v>
      </c>
      <c r="E146" s="25" t="s">
        <v>46</v>
      </c>
      <c r="F146" s="26">
        <f>SUM(G146:H146)</f>
        <v>400000</v>
      </c>
      <c r="G146" s="26">
        <v>400000</v>
      </c>
      <c r="H146" s="51"/>
    </row>
    <row r="147" spans="2:8" s="3" customFormat="1" ht="18.75" customHeight="1">
      <c r="B147" s="244">
        <v>921</v>
      </c>
      <c r="C147" s="244"/>
      <c r="D147" s="4"/>
      <c r="E147" s="42" t="s">
        <v>101</v>
      </c>
      <c r="F147" s="29">
        <f t="shared" si="28"/>
        <v>110000</v>
      </c>
      <c r="G147" s="29">
        <f t="shared" si="28"/>
        <v>110000</v>
      </c>
      <c r="H147" s="29">
        <f t="shared" si="28"/>
        <v>0</v>
      </c>
    </row>
    <row r="148" spans="2:8" s="3" customFormat="1" ht="18.75" customHeight="1">
      <c r="B148" s="353"/>
      <c r="C148" s="20">
        <v>92116</v>
      </c>
      <c r="D148" s="20"/>
      <c r="E148" s="21" t="s">
        <v>102</v>
      </c>
      <c r="F148" s="10">
        <f t="shared" si="28"/>
        <v>110000</v>
      </c>
      <c r="G148" s="10">
        <f t="shared" si="28"/>
        <v>110000</v>
      </c>
      <c r="H148" s="10">
        <f t="shared" si="28"/>
        <v>0</v>
      </c>
    </row>
    <row r="149" spans="2:8" s="3" customFormat="1" ht="46.5" customHeight="1">
      <c r="B149" s="353"/>
      <c r="C149" s="45"/>
      <c r="D149" s="24" t="s">
        <v>103</v>
      </c>
      <c r="E149" s="12" t="s">
        <v>49</v>
      </c>
      <c r="F149" s="26">
        <f>SUM(G149:H149)</f>
        <v>110000</v>
      </c>
      <c r="G149" s="26">
        <v>110000</v>
      </c>
      <c r="H149" s="51"/>
    </row>
    <row r="150" spans="2:8" s="60" customFormat="1" ht="24" customHeight="1">
      <c r="B150" s="365" t="s">
        <v>104</v>
      </c>
      <c r="C150" s="365"/>
      <c r="D150" s="365"/>
      <c r="E150" s="365"/>
      <c r="F150" s="212">
        <f>SUM(F7,F12,F15,F21,F33,F47,F59,F67,F70,F80,F87,F95,F98,F126,F139,F144,F147)</f>
        <v>119554663</v>
      </c>
      <c r="G150" s="212">
        <f t="shared" ref="G150:H150" si="29">SUM(G7,G12,G15,G21,G33,G47,G59,G67,G70,G80,G87,G95,G98,G126,G139,G144,G147)</f>
        <v>110809663</v>
      </c>
      <c r="H150" s="212">
        <f t="shared" si="29"/>
        <v>8745000</v>
      </c>
    </row>
    <row r="151" spans="2:8" s="3" customFormat="1" ht="18.75" customHeight="1">
      <c r="B151" s="366" t="s">
        <v>105</v>
      </c>
      <c r="C151" s="367"/>
      <c r="D151" s="367"/>
      <c r="E151" s="368"/>
      <c r="F151" s="213">
        <f>SUM(F150)</f>
        <v>119554663</v>
      </c>
      <c r="G151" s="213">
        <f>SUM(G150)</f>
        <v>110809663</v>
      </c>
      <c r="H151" s="213">
        <f>SUM(H150)</f>
        <v>8745000</v>
      </c>
    </row>
    <row r="152" spans="2:8" s="3" customFormat="1" ht="18.75" customHeight="1">
      <c r="B152" s="369" t="s">
        <v>106</v>
      </c>
      <c r="C152" s="370"/>
      <c r="D152" s="370"/>
      <c r="E152" s="371"/>
      <c r="F152" s="214">
        <f>SUM(F153:F157)</f>
        <v>16670337</v>
      </c>
      <c r="G152" s="214">
        <f>SUM(G153:G157)</f>
        <v>13100337</v>
      </c>
      <c r="H152" s="214">
        <f>SUM(H153:H157)</f>
        <v>3570000</v>
      </c>
    </row>
    <row r="153" spans="2:8" s="3" customFormat="1" ht="30" customHeight="1">
      <c r="B153" s="372" t="s">
        <v>107</v>
      </c>
      <c r="C153" s="373"/>
      <c r="D153" s="373"/>
      <c r="E153" s="374"/>
      <c r="F153" s="215">
        <f>SUM(F9,F31,F38,F41,F49,F58,F63,F66,F69,F97,F112,F120,F125,F130)</f>
        <v>11019135</v>
      </c>
      <c r="G153" s="215">
        <f t="shared" ref="G153:H153" si="30">SUM(G9,G31,G38,G41,G49,G58,G63,G66,G69,G97,G112,G120,G125,G130)</f>
        <v>11019135</v>
      </c>
      <c r="H153" s="215">
        <f t="shared" si="30"/>
        <v>0</v>
      </c>
    </row>
    <row r="154" spans="2:8" s="3" customFormat="1" ht="30" customHeight="1">
      <c r="B154" s="372" t="s">
        <v>108</v>
      </c>
      <c r="C154" s="373"/>
      <c r="D154" s="373"/>
      <c r="E154" s="374"/>
      <c r="F154" s="215">
        <f>SUM(F50)</f>
        <v>18000</v>
      </c>
      <c r="G154" s="215">
        <f>SUM(G50)</f>
        <v>18000</v>
      </c>
      <c r="H154" s="215">
        <f>SUM(H50)</f>
        <v>0</v>
      </c>
    </row>
    <row r="155" spans="2:8" s="3" customFormat="1" ht="30" customHeight="1">
      <c r="B155" s="372" t="s">
        <v>109</v>
      </c>
      <c r="C155" s="373"/>
      <c r="D155" s="373"/>
      <c r="E155" s="374"/>
      <c r="F155" s="215">
        <f>SUM(F19,F20,F56,F104,F117,F128,F149)</f>
        <v>4119347</v>
      </c>
      <c r="G155" s="215">
        <f>SUM(G19,G20,G56,G104,G117,G128,G149)</f>
        <v>549347</v>
      </c>
      <c r="H155" s="215">
        <f>SUM(H19,H20,H56,H104,H117,H128,H149)</f>
        <v>3570000</v>
      </c>
    </row>
    <row r="156" spans="2:8" s="3" customFormat="1" ht="18.75" customHeight="1">
      <c r="B156" s="362" t="s">
        <v>110</v>
      </c>
      <c r="C156" s="363"/>
      <c r="D156" s="363"/>
      <c r="E156" s="364"/>
      <c r="F156" s="215">
        <f>SUM(F45,F46,F94)</f>
        <v>354655</v>
      </c>
      <c r="G156" s="215">
        <f>SUM(G45,G46,G94)</f>
        <v>354655</v>
      </c>
      <c r="H156" s="215">
        <f>SUM(H45,H46,H94)</f>
        <v>0</v>
      </c>
    </row>
    <row r="157" spans="2:8" s="3" customFormat="1" ht="18.75" customHeight="1">
      <c r="B157" s="362" t="s">
        <v>111</v>
      </c>
      <c r="C157" s="363"/>
      <c r="D157" s="363"/>
      <c r="E157" s="364"/>
      <c r="F157" s="215">
        <f>SUM(F109)</f>
        <v>1159200</v>
      </c>
      <c r="G157" s="215">
        <f t="shared" ref="G157:H157" si="31">SUM(G109)</f>
        <v>1159200</v>
      </c>
      <c r="H157" s="215">
        <f t="shared" si="31"/>
        <v>0</v>
      </c>
    </row>
    <row r="159" spans="2:8">
      <c r="F159" s="61"/>
    </row>
    <row r="161" spans="2:5" s="188" customFormat="1" ht="24.75" customHeight="1">
      <c r="B161" s="249"/>
      <c r="C161" s="249"/>
      <c r="E161" s="249"/>
    </row>
    <row r="163" spans="2:5" s="188" customFormat="1" ht="11.25" customHeight="1">
      <c r="B163" s="249"/>
      <c r="C163" s="249"/>
      <c r="E163" s="249"/>
    </row>
  </sheetData>
  <sheetProtection algorithmName="SHA-512" hashValue="o29RGccwMcwoD6m22WJQ60qIPYKqGWpgo/G/9gJy0owwC7KD7ZnDRgfSTqkW8an++XmFidbRqntgXDmiZnb+Nw==" saltValue="Fhs0Ac1qm9zY6W53Bw6rXw==" spinCount="100000" sheet="1" objects="1" scenarios="1" formatColumns="0" formatRows="0"/>
  <mergeCells count="51">
    <mergeCell ref="B2:H2"/>
    <mergeCell ref="F3:H3"/>
    <mergeCell ref="F4:F5"/>
    <mergeCell ref="G4:H4"/>
    <mergeCell ref="B4:B5"/>
    <mergeCell ref="C4:C5"/>
    <mergeCell ref="D4:D5"/>
    <mergeCell ref="E4:E5"/>
    <mergeCell ref="B48:B58"/>
    <mergeCell ref="C49:C50"/>
    <mergeCell ref="C52:C56"/>
    <mergeCell ref="B8:B11"/>
    <mergeCell ref="B13:B14"/>
    <mergeCell ref="B16:B20"/>
    <mergeCell ref="C17:C20"/>
    <mergeCell ref="B22:B32"/>
    <mergeCell ref="C23:C32"/>
    <mergeCell ref="B34:B46"/>
    <mergeCell ref="C40:C42"/>
    <mergeCell ref="C44:C46"/>
    <mergeCell ref="C35:C38"/>
    <mergeCell ref="B60:B66"/>
    <mergeCell ref="C61:C64"/>
    <mergeCell ref="B71:B79"/>
    <mergeCell ref="C72:C76"/>
    <mergeCell ref="C78:C79"/>
    <mergeCell ref="B68:B69"/>
    <mergeCell ref="B81:B86"/>
    <mergeCell ref="B88:B94"/>
    <mergeCell ref="C89:C90"/>
    <mergeCell ref="B96:B97"/>
    <mergeCell ref="B99:B123"/>
    <mergeCell ref="C100:C105"/>
    <mergeCell ref="C107:C109"/>
    <mergeCell ref="C111:C113"/>
    <mergeCell ref="C115:C118"/>
    <mergeCell ref="C122:C123"/>
    <mergeCell ref="B156:E156"/>
    <mergeCell ref="B157:E157"/>
    <mergeCell ref="B150:E150"/>
    <mergeCell ref="B151:E151"/>
    <mergeCell ref="B152:E152"/>
    <mergeCell ref="B153:E153"/>
    <mergeCell ref="B154:E154"/>
    <mergeCell ref="B155:E155"/>
    <mergeCell ref="B148:B149"/>
    <mergeCell ref="B127:B138"/>
    <mergeCell ref="C137:C138"/>
    <mergeCell ref="B140:B143"/>
    <mergeCell ref="B145:B146"/>
    <mergeCell ref="C130:C131"/>
  </mergeCells>
  <pageMargins left="0.35433070866141736" right="0.31496062992125984" top="1.32" bottom="1.31" header="0.61" footer="0.35433070866141736"/>
  <pageSetup paperSize="9" scale="90" fitToHeight="0" orientation="portrait" horizontalDpi="4294967295" r:id="rId1"/>
  <headerFooter differentFirst="1" alignWithMargins="0">
    <oddFooter>&amp;C&amp;P</oddFooter>
    <firstHeader>&amp;R&amp;10Tabela Nr 1
do uchwały Nr ...............
Rady Powiatu w Otwocku
z dnia ...................</firstHeader>
    <firstFooter>&amp;C&amp;P</first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L48"/>
  <sheetViews>
    <sheetView zoomScaleNormal="100" workbookViewId="0">
      <pane ySplit="5" topLeftCell="A6" activePane="bottomLeft" state="frozen"/>
      <selection pane="bottomLeft" activeCell="M29" sqref="M29"/>
    </sheetView>
  </sheetViews>
  <sheetFormatPr defaultRowHeight="12"/>
  <cols>
    <col min="1" max="1" width="6.5" style="159" customWidth="1"/>
    <col min="2" max="2" width="10.33203125" style="159" customWidth="1"/>
    <col min="3" max="3" width="7.5" style="159" customWidth="1"/>
    <col min="4" max="4" width="47.5" style="131" customWidth="1"/>
    <col min="5" max="5" width="15" style="131" customWidth="1"/>
    <col min="6" max="6" width="15.33203125" style="131" customWidth="1"/>
    <col min="7" max="7" width="15" style="131" customWidth="1"/>
    <col min="8" max="10" width="9.33203125" style="131"/>
    <col min="11" max="11" width="10.33203125" style="131" bestFit="1" customWidth="1"/>
    <col min="12" max="16384" width="9.33203125" style="131"/>
  </cols>
  <sheetData>
    <row r="1" spans="1:12" ht="9" customHeight="1">
      <c r="F1" s="160"/>
      <c r="G1" s="160"/>
    </row>
    <row r="2" spans="1:12" s="162" customFormat="1" ht="33" customHeight="1">
      <c r="A2" s="448" t="s">
        <v>337</v>
      </c>
      <c r="B2" s="448"/>
      <c r="C2" s="448"/>
      <c r="D2" s="448"/>
      <c r="E2" s="448"/>
      <c r="F2" s="448"/>
      <c r="G2" s="448"/>
      <c r="H2" s="161"/>
    </row>
    <row r="3" spans="1:12" ht="10.5" customHeight="1"/>
    <row r="4" spans="1:12" ht="26.25" customHeight="1">
      <c r="A4" s="445" t="s">
        <v>0</v>
      </c>
      <c r="B4" s="445" t="s">
        <v>1</v>
      </c>
      <c r="C4" s="445" t="s">
        <v>2</v>
      </c>
      <c r="D4" s="445" t="s">
        <v>265</v>
      </c>
      <c r="E4" s="445" t="s">
        <v>312</v>
      </c>
      <c r="F4" s="445"/>
      <c r="G4" s="445"/>
    </row>
    <row r="5" spans="1:12" ht="26.25" customHeight="1">
      <c r="A5" s="445"/>
      <c r="B5" s="445"/>
      <c r="C5" s="445"/>
      <c r="D5" s="445"/>
      <c r="E5" s="272" t="s">
        <v>313</v>
      </c>
      <c r="F5" s="272" t="s">
        <v>314</v>
      </c>
      <c r="G5" s="272" t="s">
        <v>315</v>
      </c>
    </row>
    <row r="6" spans="1:12" s="163" customFormat="1" ht="12.75" customHeight="1">
      <c r="A6" s="273">
        <v>1</v>
      </c>
      <c r="B6" s="273">
        <v>2</v>
      </c>
      <c r="C6" s="273">
        <v>3</v>
      </c>
      <c r="D6" s="273">
        <v>4</v>
      </c>
      <c r="E6" s="273">
        <v>5</v>
      </c>
      <c r="F6" s="273">
        <v>6</v>
      </c>
      <c r="G6" s="273">
        <v>7</v>
      </c>
    </row>
    <row r="7" spans="1:12" ht="39" customHeight="1">
      <c r="A7" s="444" t="s">
        <v>316</v>
      </c>
      <c r="B7" s="444"/>
      <c r="C7" s="444"/>
      <c r="D7" s="274" t="s">
        <v>235</v>
      </c>
      <c r="E7" s="275" t="s">
        <v>317</v>
      </c>
      <c r="F7" s="275" t="s">
        <v>317</v>
      </c>
      <c r="G7" s="275" t="s">
        <v>317</v>
      </c>
    </row>
    <row r="8" spans="1:12" s="165" customFormat="1" ht="54.75" customHeight="1">
      <c r="A8" s="276">
        <v>600</v>
      </c>
      <c r="B8" s="276">
        <v>60004</v>
      </c>
      <c r="C8" s="276">
        <v>2310</v>
      </c>
      <c r="D8" s="146" t="s">
        <v>140</v>
      </c>
      <c r="E8" s="275"/>
      <c r="F8" s="275"/>
      <c r="G8" s="277">
        <v>200000</v>
      </c>
    </row>
    <row r="9" spans="1:12" s="165" customFormat="1" ht="58.5" customHeight="1">
      <c r="A9" s="275">
        <v>750</v>
      </c>
      <c r="B9" s="275">
        <v>75095</v>
      </c>
      <c r="C9" s="275">
        <v>6639</v>
      </c>
      <c r="D9" s="278" t="s">
        <v>137</v>
      </c>
      <c r="E9" s="279"/>
      <c r="F9" s="279"/>
      <c r="G9" s="280">
        <v>58499</v>
      </c>
    </row>
    <row r="10" spans="1:12" s="165" customFormat="1" ht="45" customHeight="1">
      <c r="A10" s="275">
        <v>754</v>
      </c>
      <c r="B10" s="275">
        <v>75404</v>
      </c>
      <c r="C10" s="275">
        <v>6170</v>
      </c>
      <c r="D10" s="268" t="s">
        <v>182</v>
      </c>
      <c r="E10" s="279"/>
      <c r="F10" s="279"/>
      <c r="G10" s="280">
        <v>40000</v>
      </c>
    </row>
    <row r="11" spans="1:12" s="165" customFormat="1" ht="56.25" customHeight="1">
      <c r="A11" s="275">
        <v>852</v>
      </c>
      <c r="B11" s="275">
        <v>85201</v>
      </c>
      <c r="C11" s="275">
        <v>2320</v>
      </c>
      <c r="D11" s="268" t="s">
        <v>209</v>
      </c>
      <c r="E11" s="268"/>
      <c r="F11" s="268"/>
      <c r="G11" s="281">
        <v>98287</v>
      </c>
      <c r="H11" s="166"/>
      <c r="I11" s="166"/>
      <c r="J11" s="166"/>
      <c r="K11" s="166"/>
      <c r="L11" s="166"/>
    </row>
    <row r="12" spans="1:12" s="165" customFormat="1" ht="57" customHeight="1">
      <c r="A12" s="275">
        <v>852</v>
      </c>
      <c r="B12" s="275">
        <v>85201</v>
      </c>
      <c r="C12" s="275">
        <v>2330</v>
      </c>
      <c r="D12" s="268" t="s">
        <v>210</v>
      </c>
      <c r="E12" s="268"/>
      <c r="F12" s="268"/>
      <c r="G12" s="281">
        <v>149620</v>
      </c>
      <c r="H12" s="166"/>
      <c r="I12" s="166"/>
      <c r="J12" s="166"/>
      <c r="K12" s="166"/>
      <c r="L12" s="166"/>
    </row>
    <row r="13" spans="1:12" s="165" customFormat="1" ht="54.75" customHeight="1">
      <c r="A13" s="275">
        <v>852</v>
      </c>
      <c r="B13" s="275">
        <v>85204</v>
      </c>
      <c r="C13" s="275">
        <v>2320</v>
      </c>
      <c r="D13" s="268" t="s">
        <v>209</v>
      </c>
      <c r="E13" s="268"/>
      <c r="F13" s="268"/>
      <c r="G13" s="281">
        <v>290970</v>
      </c>
      <c r="H13" s="166"/>
      <c r="I13" s="166"/>
      <c r="J13" s="166"/>
      <c r="K13" s="166"/>
      <c r="L13" s="166"/>
    </row>
    <row r="14" spans="1:12" s="165" customFormat="1" ht="54" customHeight="1">
      <c r="A14" s="275">
        <v>853</v>
      </c>
      <c r="B14" s="275">
        <v>85311</v>
      </c>
      <c r="C14" s="275">
        <v>2320</v>
      </c>
      <c r="D14" s="268" t="s">
        <v>209</v>
      </c>
      <c r="E14" s="268"/>
      <c r="F14" s="268"/>
      <c r="G14" s="281">
        <v>2000</v>
      </c>
      <c r="H14" s="166"/>
      <c r="I14" s="166"/>
      <c r="J14" s="166"/>
      <c r="K14" s="166"/>
      <c r="L14" s="166"/>
    </row>
    <row r="15" spans="1:12" s="165" customFormat="1" ht="48" customHeight="1">
      <c r="A15" s="275">
        <v>900</v>
      </c>
      <c r="B15" s="275">
        <v>90095</v>
      </c>
      <c r="C15" s="275">
        <v>2710</v>
      </c>
      <c r="D15" s="268" t="s">
        <v>221</v>
      </c>
      <c r="E15" s="268"/>
      <c r="F15" s="268"/>
      <c r="G15" s="281">
        <v>10000</v>
      </c>
      <c r="H15" s="166"/>
      <c r="I15" s="166"/>
      <c r="J15" s="166"/>
      <c r="K15" s="166"/>
      <c r="L15" s="166"/>
    </row>
    <row r="16" spans="1:12" s="165" customFormat="1" ht="48" customHeight="1">
      <c r="A16" s="275">
        <v>921</v>
      </c>
      <c r="B16" s="275">
        <v>92105</v>
      </c>
      <c r="C16" s="275">
        <v>2710</v>
      </c>
      <c r="D16" s="268" t="s">
        <v>221</v>
      </c>
      <c r="E16" s="268"/>
      <c r="F16" s="268"/>
      <c r="G16" s="281">
        <v>10000</v>
      </c>
      <c r="H16" s="166"/>
      <c r="I16" s="166"/>
      <c r="J16" s="166"/>
      <c r="K16" s="166"/>
      <c r="L16" s="166"/>
    </row>
    <row r="17" spans="1:12" s="165" customFormat="1" ht="36.75" customHeight="1">
      <c r="A17" s="275">
        <v>921</v>
      </c>
      <c r="B17" s="275">
        <v>92116</v>
      </c>
      <c r="C17" s="275">
        <v>2480</v>
      </c>
      <c r="D17" s="268" t="s">
        <v>225</v>
      </c>
      <c r="E17" s="282">
        <v>355000</v>
      </c>
      <c r="F17" s="268"/>
      <c r="G17" s="281"/>
      <c r="H17" s="166"/>
      <c r="I17" s="166"/>
      <c r="J17" s="166"/>
      <c r="K17" s="166"/>
      <c r="L17" s="166"/>
    </row>
    <row r="18" spans="1:12" s="168" customFormat="1" ht="27" customHeight="1">
      <c r="A18" s="445" t="s">
        <v>318</v>
      </c>
      <c r="B18" s="445"/>
      <c r="C18" s="445"/>
      <c r="D18" s="445"/>
      <c r="E18" s="283">
        <f>SUM(E8:E17)</f>
        <v>355000</v>
      </c>
      <c r="F18" s="283">
        <f>SUM(F8:F17)</f>
        <v>0</v>
      </c>
      <c r="G18" s="283">
        <f>SUM(G8:G17)</f>
        <v>859376</v>
      </c>
      <c r="I18" s="169"/>
    </row>
    <row r="19" spans="1:12" s="165" customFormat="1" ht="50.25" customHeight="1">
      <c r="A19" s="444" t="s">
        <v>319</v>
      </c>
      <c r="B19" s="444"/>
      <c r="C19" s="444"/>
      <c r="D19" s="274" t="s">
        <v>235</v>
      </c>
      <c r="E19" s="275" t="s">
        <v>317</v>
      </c>
      <c r="F19" s="275" t="s">
        <v>317</v>
      </c>
      <c r="G19" s="275" t="s">
        <v>317</v>
      </c>
      <c r="I19" s="170"/>
      <c r="K19" s="159"/>
    </row>
    <row r="20" spans="1:12" s="165" customFormat="1" ht="57.75" customHeight="1">
      <c r="A20" s="284" t="s">
        <v>8</v>
      </c>
      <c r="B20" s="284" t="s">
        <v>130</v>
      </c>
      <c r="C20" s="284" t="s">
        <v>320</v>
      </c>
      <c r="D20" s="268" t="s">
        <v>321</v>
      </c>
      <c r="E20" s="279"/>
      <c r="F20" s="279"/>
      <c r="G20" s="280">
        <v>80000</v>
      </c>
      <c r="I20" s="170"/>
      <c r="K20" s="159"/>
    </row>
    <row r="21" spans="1:12" s="165" customFormat="1" ht="69.75" customHeight="1">
      <c r="A21" s="275">
        <v>630</v>
      </c>
      <c r="B21" s="275">
        <v>63003</v>
      </c>
      <c r="C21" s="275">
        <v>2360</v>
      </c>
      <c r="D21" s="268" t="s">
        <v>483</v>
      </c>
      <c r="E21" s="279"/>
      <c r="F21" s="279"/>
      <c r="G21" s="280">
        <v>14400</v>
      </c>
      <c r="I21" s="170"/>
      <c r="K21" s="159"/>
    </row>
    <row r="22" spans="1:12" s="165" customFormat="1" ht="69" customHeight="1">
      <c r="A22" s="275">
        <v>754</v>
      </c>
      <c r="B22" s="275">
        <v>75495</v>
      </c>
      <c r="C22" s="275">
        <v>2360</v>
      </c>
      <c r="D22" s="268" t="s">
        <v>483</v>
      </c>
      <c r="E22" s="279"/>
      <c r="F22" s="279"/>
      <c r="G22" s="280">
        <v>10000</v>
      </c>
      <c r="I22" s="170"/>
      <c r="K22" s="159"/>
    </row>
    <row r="23" spans="1:12" s="165" customFormat="1" ht="69" customHeight="1">
      <c r="A23" s="275">
        <v>755</v>
      </c>
      <c r="B23" s="275">
        <v>75515</v>
      </c>
      <c r="C23" s="275">
        <v>2360</v>
      </c>
      <c r="D23" s="268" t="s">
        <v>483</v>
      </c>
      <c r="E23" s="279"/>
      <c r="F23" s="279"/>
      <c r="G23" s="280">
        <v>179838</v>
      </c>
      <c r="I23" s="170"/>
      <c r="K23" s="159"/>
    </row>
    <row r="24" spans="1:12" s="165" customFormat="1" ht="35.25" customHeight="1">
      <c r="A24" s="275">
        <v>801</v>
      </c>
      <c r="B24" s="275">
        <v>80120</v>
      </c>
      <c r="C24" s="275">
        <v>2540</v>
      </c>
      <c r="D24" s="268" t="s">
        <v>322</v>
      </c>
      <c r="E24" s="282">
        <v>1015715</v>
      </c>
      <c r="F24" s="268"/>
      <c r="G24" s="282"/>
    </row>
    <row r="25" spans="1:12" s="165" customFormat="1" ht="35.25" customHeight="1">
      <c r="A25" s="275">
        <v>801</v>
      </c>
      <c r="B25" s="275">
        <v>80130</v>
      </c>
      <c r="C25" s="275">
        <v>2540</v>
      </c>
      <c r="D25" s="268" t="s">
        <v>322</v>
      </c>
      <c r="E25" s="282">
        <v>621632</v>
      </c>
      <c r="F25" s="268"/>
      <c r="G25" s="282"/>
    </row>
    <row r="26" spans="1:12" s="165" customFormat="1" ht="35.25" customHeight="1">
      <c r="A26" s="275">
        <v>801</v>
      </c>
      <c r="B26" s="275">
        <v>80150</v>
      </c>
      <c r="C26" s="275">
        <v>2540</v>
      </c>
      <c r="D26" s="268" t="s">
        <v>322</v>
      </c>
      <c r="E26" s="282">
        <v>107601</v>
      </c>
      <c r="F26" s="268"/>
      <c r="G26" s="282"/>
    </row>
    <row r="27" spans="1:12" s="165" customFormat="1" ht="35.25" customHeight="1">
      <c r="A27" s="275">
        <v>801</v>
      </c>
      <c r="B27" s="275">
        <v>80151</v>
      </c>
      <c r="C27" s="275">
        <v>2540</v>
      </c>
      <c r="D27" s="268" t="s">
        <v>322</v>
      </c>
      <c r="E27" s="282">
        <v>55052</v>
      </c>
      <c r="F27" s="268"/>
      <c r="G27" s="282"/>
    </row>
    <row r="28" spans="1:12" s="165" customFormat="1" ht="47.25" customHeight="1">
      <c r="A28" s="275">
        <v>852</v>
      </c>
      <c r="B28" s="275">
        <v>85202</v>
      </c>
      <c r="C28" s="275">
        <v>2820</v>
      </c>
      <c r="D28" s="268" t="s">
        <v>162</v>
      </c>
      <c r="E28" s="268"/>
      <c r="F28" s="268"/>
      <c r="G28" s="282">
        <v>297483</v>
      </c>
    </row>
    <row r="29" spans="1:12" s="165" customFormat="1" ht="44.25" customHeight="1">
      <c r="A29" s="275">
        <v>852</v>
      </c>
      <c r="B29" s="275">
        <v>85220</v>
      </c>
      <c r="C29" s="275">
        <v>2820</v>
      </c>
      <c r="D29" s="268" t="s">
        <v>162</v>
      </c>
      <c r="E29" s="268"/>
      <c r="F29" s="268"/>
      <c r="G29" s="282">
        <v>75000</v>
      </c>
    </row>
    <row r="30" spans="1:12" s="165" customFormat="1" ht="34.5" customHeight="1">
      <c r="A30" s="275">
        <v>853</v>
      </c>
      <c r="B30" s="275">
        <v>85311</v>
      </c>
      <c r="C30" s="275">
        <v>2580</v>
      </c>
      <c r="D30" s="268" t="s">
        <v>214</v>
      </c>
      <c r="E30" s="282">
        <v>166044</v>
      </c>
      <c r="F30" s="268"/>
      <c r="G30" s="282"/>
    </row>
    <row r="31" spans="1:12" s="165" customFormat="1" ht="67.5" customHeight="1">
      <c r="A31" s="275">
        <v>921</v>
      </c>
      <c r="B31" s="275">
        <v>92105</v>
      </c>
      <c r="C31" s="275">
        <v>2360</v>
      </c>
      <c r="D31" s="268" t="s">
        <v>483</v>
      </c>
      <c r="E31" s="282"/>
      <c r="F31" s="268"/>
      <c r="G31" s="282">
        <v>60000</v>
      </c>
    </row>
    <row r="32" spans="1:12" s="165" customFormat="1" ht="69.75" customHeight="1">
      <c r="A32" s="275">
        <v>926</v>
      </c>
      <c r="B32" s="275">
        <v>92605</v>
      </c>
      <c r="C32" s="275">
        <v>2360</v>
      </c>
      <c r="D32" s="268" t="s">
        <v>483</v>
      </c>
      <c r="E32" s="285"/>
      <c r="F32" s="268"/>
      <c r="G32" s="282">
        <v>19200</v>
      </c>
      <c r="I32" s="170"/>
      <c r="K32" s="170"/>
    </row>
    <row r="33" spans="1:7" s="165" customFormat="1" ht="22.5" customHeight="1">
      <c r="A33" s="446" t="s">
        <v>323</v>
      </c>
      <c r="B33" s="446"/>
      <c r="C33" s="446"/>
      <c r="D33" s="446"/>
      <c r="E33" s="283">
        <f>SUM(E20:E32)</f>
        <v>1966044</v>
      </c>
      <c r="F33" s="283">
        <f t="shared" ref="F33:G33" si="0">SUM(F20:F32)</f>
        <v>0</v>
      </c>
      <c r="G33" s="283">
        <f t="shared" si="0"/>
        <v>735921</v>
      </c>
    </row>
    <row r="34" spans="1:7" s="171" customFormat="1" ht="26.25" customHeight="1">
      <c r="A34" s="447" t="s">
        <v>338</v>
      </c>
      <c r="B34" s="447"/>
      <c r="C34" s="447"/>
      <c r="D34" s="447"/>
      <c r="E34" s="447"/>
      <c r="F34" s="447"/>
      <c r="G34" s="286">
        <f>SUM(E18,G18,E33,G33)</f>
        <v>3916341</v>
      </c>
    </row>
    <row r="35" spans="1:7" ht="15.75" customHeight="1"/>
    <row r="36" spans="1:7" ht="15.75" customHeight="1"/>
    <row r="37" spans="1:7" ht="15.75" customHeight="1"/>
    <row r="38" spans="1:7" ht="15.75" customHeight="1">
      <c r="A38" s="131"/>
      <c r="B38" s="131"/>
      <c r="C38" s="131"/>
    </row>
    <row r="39" spans="1:7" ht="15.75" customHeight="1">
      <c r="A39" s="131"/>
      <c r="B39" s="131"/>
      <c r="C39" s="131"/>
    </row>
    <row r="40" spans="1:7" ht="15.75" customHeight="1">
      <c r="A40" s="131"/>
      <c r="B40" s="131"/>
      <c r="C40" s="131"/>
    </row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</sheetData>
  <sheetProtection algorithmName="SHA-512" hashValue="I/Y43KQ7qAoQicW+8YYQniyJia/MCvSwAA2R8VwLv2a04DHq9SI5gmtn5RH8+U13wdkJd0TgVTTUjE1YhUCvAw==" saltValue="OSXNq7zd8JYz1gIiwpKSlg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18:D18"/>
    <mergeCell ref="A19:C19"/>
    <mergeCell ref="A33:D33"/>
    <mergeCell ref="A34:F34"/>
  </mergeCells>
  <pageMargins left="0.73" right="0.23622047244094491" top="1.46" bottom="1.56" header="0.74" footer="0.55118110236220474"/>
  <pageSetup paperSize="9" scale="90" orientation="portrait" horizontalDpi="4294967295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B1:J14"/>
  <sheetViews>
    <sheetView workbookViewId="0">
      <selection activeCell="M9" sqref="M9"/>
    </sheetView>
  </sheetViews>
  <sheetFormatPr defaultRowHeight="12.75"/>
  <cols>
    <col min="1" max="1" width="2.83203125" style="172" customWidth="1"/>
    <col min="2" max="2" width="50.83203125" style="172" customWidth="1"/>
    <col min="3" max="3" width="9.33203125" style="172" customWidth="1"/>
    <col min="4" max="4" width="11.33203125" style="172" customWidth="1"/>
    <col min="5" max="8" width="13" style="172" customWidth="1"/>
    <col min="9" max="16384" width="9.33203125" style="172"/>
  </cols>
  <sheetData>
    <row r="1" spans="2:10" ht="9" customHeight="1">
      <c r="H1" s="173"/>
      <c r="I1" s="173"/>
      <c r="J1" s="173"/>
    </row>
    <row r="2" spans="2:10" ht="32.25" customHeight="1">
      <c r="B2" s="452" t="s">
        <v>336</v>
      </c>
      <c r="C2" s="452"/>
      <c r="D2" s="452"/>
      <c r="E2" s="452"/>
      <c r="F2" s="452"/>
      <c r="G2" s="452"/>
      <c r="H2" s="452"/>
    </row>
    <row r="3" spans="2:10" ht="13.5" thickBot="1"/>
    <row r="4" spans="2:10" ht="18.75" customHeight="1">
      <c r="B4" s="453" t="s">
        <v>324</v>
      </c>
      <c r="C4" s="455" t="s">
        <v>0</v>
      </c>
      <c r="D4" s="453" t="s">
        <v>1</v>
      </c>
      <c r="E4" s="455" t="s">
        <v>299</v>
      </c>
      <c r="F4" s="457" t="s">
        <v>325</v>
      </c>
      <c r="G4" s="458"/>
      <c r="H4" s="459"/>
    </row>
    <row r="5" spans="2:10" ht="18.75" customHeight="1" thickBot="1">
      <c r="B5" s="454"/>
      <c r="C5" s="456"/>
      <c r="D5" s="454"/>
      <c r="E5" s="456"/>
      <c r="F5" s="314"/>
      <c r="G5" s="315" t="s">
        <v>326</v>
      </c>
      <c r="H5" s="316" t="s">
        <v>327</v>
      </c>
    </row>
    <row r="6" spans="2:10" s="63" customFormat="1" ht="43.5" customHeight="1" thickBot="1">
      <c r="B6" s="164" t="s">
        <v>328</v>
      </c>
      <c r="C6" s="164">
        <v>801</v>
      </c>
      <c r="D6" s="164">
        <v>80120</v>
      </c>
      <c r="E6" s="167">
        <v>63800</v>
      </c>
      <c r="F6" s="167">
        <f>SUM(G6:H6)</f>
        <v>63800</v>
      </c>
      <c r="G6" s="167">
        <v>63800</v>
      </c>
      <c r="H6" s="167">
        <v>0</v>
      </c>
    </row>
    <row r="7" spans="2:10" s="63" customFormat="1" ht="43.5" customHeight="1" thickBot="1">
      <c r="B7" s="164" t="s">
        <v>329</v>
      </c>
      <c r="C7" s="164">
        <v>801</v>
      </c>
      <c r="D7" s="164">
        <v>80120</v>
      </c>
      <c r="E7" s="167">
        <v>45000</v>
      </c>
      <c r="F7" s="167">
        <f>SUM(G7:H7)</f>
        <v>45000</v>
      </c>
      <c r="G7" s="167">
        <v>45000</v>
      </c>
      <c r="H7" s="167">
        <v>0</v>
      </c>
    </row>
    <row r="8" spans="2:10" s="63" customFormat="1" ht="43.5" customHeight="1" thickBot="1">
      <c r="B8" s="164" t="s">
        <v>330</v>
      </c>
      <c r="C8" s="164">
        <v>801</v>
      </c>
      <c r="D8" s="164">
        <v>80130</v>
      </c>
      <c r="E8" s="167">
        <v>83000</v>
      </c>
      <c r="F8" s="167">
        <f t="shared" ref="F8:F13" si="0">SUM(G8:H8)</f>
        <v>83000</v>
      </c>
      <c r="G8" s="167">
        <v>83000</v>
      </c>
      <c r="H8" s="167">
        <v>0</v>
      </c>
    </row>
    <row r="9" spans="2:10" s="63" customFormat="1" ht="43.5" customHeight="1" thickBot="1">
      <c r="B9" s="164" t="s">
        <v>331</v>
      </c>
      <c r="C9" s="164">
        <v>801</v>
      </c>
      <c r="D9" s="164">
        <v>80130</v>
      </c>
      <c r="E9" s="167">
        <v>137000</v>
      </c>
      <c r="F9" s="167">
        <f t="shared" si="0"/>
        <v>137000</v>
      </c>
      <c r="G9" s="167">
        <v>137000</v>
      </c>
      <c r="H9" s="167">
        <v>0</v>
      </c>
    </row>
    <row r="10" spans="2:10" s="63" customFormat="1" ht="43.5" customHeight="1" thickBot="1">
      <c r="B10" s="164" t="s">
        <v>332</v>
      </c>
      <c r="C10" s="164">
        <v>854</v>
      </c>
      <c r="D10" s="164">
        <v>85403</v>
      </c>
      <c r="E10" s="167">
        <v>169201</v>
      </c>
      <c r="F10" s="167">
        <f t="shared" si="0"/>
        <v>169201</v>
      </c>
      <c r="G10" s="167">
        <v>169201</v>
      </c>
      <c r="H10" s="167">
        <v>0</v>
      </c>
    </row>
    <row r="11" spans="2:10" s="63" customFormat="1" ht="56.25" customHeight="1" thickBot="1">
      <c r="B11" s="164" t="s">
        <v>333</v>
      </c>
      <c r="C11" s="164">
        <v>854</v>
      </c>
      <c r="D11" s="164">
        <v>85403</v>
      </c>
      <c r="E11" s="167">
        <v>198600</v>
      </c>
      <c r="F11" s="167">
        <f t="shared" si="0"/>
        <v>198600</v>
      </c>
      <c r="G11" s="167">
        <v>198600</v>
      </c>
      <c r="H11" s="167">
        <v>0</v>
      </c>
    </row>
    <row r="12" spans="2:10" s="63" customFormat="1" ht="43.5" customHeight="1" thickBot="1">
      <c r="B12" s="164" t="s">
        <v>334</v>
      </c>
      <c r="C12" s="164">
        <v>854</v>
      </c>
      <c r="D12" s="164">
        <v>85407</v>
      </c>
      <c r="E12" s="167">
        <v>426000</v>
      </c>
      <c r="F12" s="167">
        <f t="shared" si="0"/>
        <v>426000</v>
      </c>
      <c r="G12" s="167">
        <v>398000</v>
      </c>
      <c r="H12" s="167">
        <v>28000</v>
      </c>
    </row>
    <row r="13" spans="2:10" s="63" customFormat="1" ht="43.5" customHeight="1" thickBot="1">
      <c r="B13" s="164" t="s">
        <v>335</v>
      </c>
      <c r="C13" s="164">
        <v>854</v>
      </c>
      <c r="D13" s="164">
        <v>85421</v>
      </c>
      <c r="E13" s="167">
        <v>348700</v>
      </c>
      <c r="F13" s="167">
        <f t="shared" si="0"/>
        <v>348700</v>
      </c>
      <c r="G13" s="167">
        <v>338700</v>
      </c>
      <c r="H13" s="167">
        <v>10000</v>
      </c>
    </row>
    <row r="14" spans="2:10" s="174" customFormat="1" ht="28.5" customHeight="1" thickBot="1">
      <c r="B14" s="449" t="s">
        <v>4</v>
      </c>
      <c r="C14" s="450"/>
      <c r="D14" s="451"/>
      <c r="E14" s="317">
        <f>SUM(E6:E13)</f>
        <v>1471301</v>
      </c>
      <c r="F14" s="317">
        <f t="shared" ref="F14:H14" si="1">SUM(F6:F13)</f>
        <v>1471301</v>
      </c>
      <c r="G14" s="317">
        <f t="shared" si="1"/>
        <v>1433301</v>
      </c>
      <c r="H14" s="317">
        <f t="shared" si="1"/>
        <v>38000</v>
      </c>
    </row>
  </sheetData>
  <sheetProtection algorithmName="SHA-512" hashValue="btiuFaj+eaBxpK7uxHgPUdlqQcwSi2ZqzCd1qLldjmSoPcfKH36/jf8LvW8PfG9sGvwjOU2sVjdEvtSUYXyLsQ==" saltValue="bZodMpvVfpR/nb2mz0umUw==" spinCount="100000" sheet="1" objects="1" scenarios="1" formatColumns="0" formatRows="0"/>
  <mergeCells count="7">
    <mergeCell ref="B14:D14"/>
    <mergeCell ref="B2:H2"/>
    <mergeCell ref="B4:B5"/>
    <mergeCell ref="C4:C5"/>
    <mergeCell ref="D4:D5"/>
    <mergeCell ref="E4:E5"/>
    <mergeCell ref="F4:H4"/>
  </mergeCells>
  <pageMargins left="0.48" right="0.23622047244094491" top="1.35" bottom="0.31496062992125984" header="0.7" footer="0.15748031496062992"/>
  <pageSetup paperSize="9" scale="90" orientation="portrait" horizontalDpi="4294967295" r:id="rId1"/>
  <headerFooter alignWithMargins="0">
    <oddHeader>&amp;R&amp;9Załącznik Nr 2
do uchwały Nr ................
Rady Powiatu w Otwocku
z dnia ..........................</oddHeader>
  </headerFooter>
  <colBreaks count="1" manualBreakCount="1">
    <brk id="8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2"/>
  <sheetViews>
    <sheetView showGridLines="0" topLeftCell="A2" zoomScale="130" zoomScaleNormal="130" workbookViewId="0">
      <pane ySplit="9" topLeftCell="A11" activePane="bottomLeft" state="frozen"/>
      <selection activeCell="A2" sqref="A2"/>
      <selection pane="bottomLeft" activeCell="B3" sqref="B3:S3"/>
    </sheetView>
  </sheetViews>
  <sheetFormatPr defaultRowHeight="12.75"/>
  <cols>
    <col min="1" max="1" width="0.6640625" style="323" customWidth="1"/>
    <col min="2" max="2" width="4.5" style="323" customWidth="1"/>
    <col min="3" max="3" width="6.5" style="323" customWidth="1"/>
    <col min="4" max="4" width="4.6640625" style="323" customWidth="1"/>
    <col min="5" max="5" width="32.5" style="323" customWidth="1"/>
    <col min="6" max="6" width="10.33203125" style="323" customWidth="1"/>
    <col min="7" max="8" width="9.5" style="323" customWidth="1"/>
    <col min="9" max="9" width="10.5" style="323" customWidth="1"/>
    <col min="10" max="10" width="9.5" style="323" customWidth="1"/>
    <col min="11" max="11" width="8.33203125" style="323" customWidth="1"/>
    <col min="12" max="12" width="9.1640625" style="323" customWidth="1"/>
    <col min="13" max="13" width="9.5" style="323" customWidth="1"/>
    <col min="14" max="14" width="8.5" style="323" customWidth="1"/>
    <col min="15" max="15" width="8.83203125" style="323" customWidth="1"/>
    <col min="16" max="16" width="9.33203125" style="323" customWidth="1"/>
    <col min="17" max="17" width="8.83203125" style="323" customWidth="1"/>
    <col min="18" max="18" width="9.5" style="323" customWidth="1"/>
    <col min="19" max="19" width="8.5" style="323" customWidth="1"/>
    <col min="20" max="20" width="1" style="323" customWidth="1"/>
    <col min="21" max="251" width="9.33203125" style="323"/>
    <col min="252" max="253" width="3" style="323" customWidth="1"/>
    <col min="254" max="254" width="1.1640625" style="323" customWidth="1"/>
    <col min="255" max="256" width="5.83203125" style="323" customWidth="1"/>
    <col min="257" max="257" width="6.33203125" style="323" customWidth="1"/>
    <col min="258" max="258" width="21.83203125" style="323" customWidth="1"/>
    <col min="259" max="259" width="7" style="323" customWidth="1"/>
    <col min="260" max="260" width="4.5" style="323" customWidth="1"/>
    <col min="261" max="261" width="11" style="323" customWidth="1"/>
    <col min="262" max="262" width="10.1640625" style="323" customWidth="1"/>
    <col min="263" max="264" width="9.5" style="323" customWidth="1"/>
    <col min="265" max="269" width="8.83203125" style="323" customWidth="1"/>
    <col min="270" max="270" width="11" style="323" customWidth="1"/>
    <col min="271" max="271" width="9.5" style="323" customWidth="1"/>
    <col min="272" max="272" width="1.83203125" style="323" customWidth="1"/>
    <col min="273" max="273" width="7.6640625" style="323" customWidth="1"/>
    <col min="274" max="274" width="8.33203125" style="323" customWidth="1"/>
    <col min="275" max="275" width="0.5" style="323" customWidth="1"/>
    <col min="276" max="276" width="2.5" style="323" customWidth="1"/>
    <col min="277" max="507" width="9.33203125" style="323"/>
    <col min="508" max="509" width="3" style="323" customWidth="1"/>
    <col min="510" max="510" width="1.1640625" style="323" customWidth="1"/>
    <col min="511" max="512" width="5.83203125" style="323" customWidth="1"/>
    <col min="513" max="513" width="6.33203125" style="323" customWidth="1"/>
    <col min="514" max="514" width="21.83203125" style="323" customWidth="1"/>
    <col min="515" max="515" width="7" style="323" customWidth="1"/>
    <col min="516" max="516" width="4.5" style="323" customWidth="1"/>
    <col min="517" max="517" width="11" style="323" customWidth="1"/>
    <col min="518" max="518" width="10.1640625" style="323" customWidth="1"/>
    <col min="519" max="520" width="9.5" style="323" customWidth="1"/>
    <col min="521" max="525" width="8.83203125" style="323" customWidth="1"/>
    <col min="526" max="526" width="11" style="323" customWidth="1"/>
    <col min="527" max="527" width="9.5" style="323" customWidth="1"/>
    <col min="528" max="528" width="1.83203125" style="323" customWidth="1"/>
    <col min="529" max="529" width="7.6640625" style="323" customWidth="1"/>
    <col min="530" max="530" width="8.33203125" style="323" customWidth="1"/>
    <col min="531" max="531" width="0.5" style="323" customWidth="1"/>
    <col min="532" max="532" width="2.5" style="323" customWidth="1"/>
    <col min="533" max="763" width="9.33203125" style="323"/>
    <col min="764" max="765" width="3" style="323" customWidth="1"/>
    <col min="766" max="766" width="1.1640625" style="323" customWidth="1"/>
    <col min="767" max="768" width="5.83203125" style="323" customWidth="1"/>
    <col min="769" max="769" width="6.33203125" style="323" customWidth="1"/>
    <col min="770" max="770" width="21.83203125" style="323" customWidth="1"/>
    <col min="771" max="771" width="7" style="323" customWidth="1"/>
    <col min="772" max="772" width="4.5" style="323" customWidth="1"/>
    <col min="773" max="773" width="11" style="323" customWidth="1"/>
    <col min="774" max="774" width="10.1640625" style="323" customWidth="1"/>
    <col min="775" max="776" width="9.5" style="323" customWidth="1"/>
    <col min="777" max="781" width="8.83203125" style="323" customWidth="1"/>
    <col min="782" max="782" width="11" style="323" customWidth="1"/>
    <col min="783" max="783" width="9.5" style="323" customWidth="1"/>
    <col min="784" max="784" width="1.83203125" style="323" customWidth="1"/>
    <col min="785" max="785" width="7.6640625" style="323" customWidth="1"/>
    <col min="786" max="786" width="8.33203125" style="323" customWidth="1"/>
    <col min="787" max="787" width="0.5" style="323" customWidth="1"/>
    <col min="788" max="788" width="2.5" style="323" customWidth="1"/>
    <col min="789" max="1019" width="9.33203125" style="323"/>
    <col min="1020" max="1021" width="3" style="323" customWidth="1"/>
    <col min="1022" max="1022" width="1.1640625" style="323" customWidth="1"/>
    <col min="1023" max="1024" width="5.83203125" style="323" customWidth="1"/>
    <col min="1025" max="1025" width="6.33203125" style="323" customWidth="1"/>
    <col min="1026" max="1026" width="21.83203125" style="323" customWidth="1"/>
    <col min="1027" max="1027" width="7" style="323" customWidth="1"/>
    <col min="1028" max="1028" width="4.5" style="323" customWidth="1"/>
    <col min="1029" max="1029" width="11" style="323" customWidth="1"/>
    <col min="1030" max="1030" width="10.1640625" style="323" customWidth="1"/>
    <col min="1031" max="1032" width="9.5" style="323" customWidth="1"/>
    <col min="1033" max="1037" width="8.83203125" style="323" customWidth="1"/>
    <col min="1038" max="1038" width="11" style="323" customWidth="1"/>
    <col min="1039" max="1039" width="9.5" style="323" customWidth="1"/>
    <col min="1040" max="1040" width="1.83203125" style="323" customWidth="1"/>
    <col min="1041" max="1041" width="7.6640625" style="323" customWidth="1"/>
    <col min="1042" max="1042" width="8.33203125" style="323" customWidth="1"/>
    <col min="1043" max="1043" width="0.5" style="323" customWidth="1"/>
    <col min="1044" max="1044" width="2.5" style="323" customWidth="1"/>
    <col min="1045" max="1275" width="9.33203125" style="323"/>
    <col min="1276" max="1277" width="3" style="323" customWidth="1"/>
    <col min="1278" max="1278" width="1.1640625" style="323" customWidth="1"/>
    <col min="1279" max="1280" width="5.83203125" style="323" customWidth="1"/>
    <col min="1281" max="1281" width="6.33203125" style="323" customWidth="1"/>
    <col min="1282" max="1282" width="21.83203125" style="323" customWidth="1"/>
    <col min="1283" max="1283" width="7" style="323" customWidth="1"/>
    <col min="1284" max="1284" width="4.5" style="323" customWidth="1"/>
    <col min="1285" max="1285" width="11" style="323" customWidth="1"/>
    <col min="1286" max="1286" width="10.1640625" style="323" customWidth="1"/>
    <col min="1287" max="1288" width="9.5" style="323" customWidth="1"/>
    <col min="1289" max="1293" width="8.83203125" style="323" customWidth="1"/>
    <col min="1294" max="1294" width="11" style="323" customWidth="1"/>
    <col min="1295" max="1295" width="9.5" style="323" customWidth="1"/>
    <col min="1296" max="1296" width="1.83203125" style="323" customWidth="1"/>
    <col min="1297" max="1297" width="7.6640625" style="323" customWidth="1"/>
    <col min="1298" max="1298" width="8.33203125" style="323" customWidth="1"/>
    <col min="1299" max="1299" width="0.5" style="323" customWidth="1"/>
    <col min="1300" max="1300" width="2.5" style="323" customWidth="1"/>
    <col min="1301" max="1531" width="9.33203125" style="323"/>
    <col min="1532" max="1533" width="3" style="323" customWidth="1"/>
    <col min="1534" max="1534" width="1.1640625" style="323" customWidth="1"/>
    <col min="1535" max="1536" width="5.83203125" style="323" customWidth="1"/>
    <col min="1537" max="1537" width="6.33203125" style="323" customWidth="1"/>
    <col min="1538" max="1538" width="21.83203125" style="323" customWidth="1"/>
    <col min="1539" max="1539" width="7" style="323" customWidth="1"/>
    <col min="1540" max="1540" width="4.5" style="323" customWidth="1"/>
    <col min="1541" max="1541" width="11" style="323" customWidth="1"/>
    <col min="1542" max="1542" width="10.1640625" style="323" customWidth="1"/>
    <col min="1543" max="1544" width="9.5" style="323" customWidth="1"/>
    <col min="1545" max="1549" width="8.83203125" style="323" customWidth="1"/>
    <col min="1550" max="1550" width="11" style="323" customWidth="1"/>
    <col min="1551" max="1551" width="9.5" style="323" customWidth="1"/>
    <col min="1552" max="1552" width="1.83203125" style="323" customWidth="1"/>
    <col min="1553" max="1553" width="7.6640625" style="323" customWidth="1"/>
    <col min="1554" max="1554" width="8.33203125" style="323" customWidth="1"/>
    <col min="1555" max="1555" width="0.5" style="323" customWidth="1"/>
    <col min="1556" max="1556" width="2.5" style="323" customWidth="1"/>
    <col min="1557" max="1787" width="9.33203125" style="323"/>
    <col min="1788" max="1789" width="3" style="323" customWidth="1"/>
    <col min="1790" max="1790" width="1.1640625" style="323" customWidth="1"/>
    <col min="1791" max="1792" width="5.83203125" style="323" customWidth="1"/>
    <col min="1793" max="1793" width="6.33203125" style="323" customWidth="1"/>
    <col min="1794" max="1794" width="21.83203125" style="323" customWidth="1"/>
    <col min="1795" max="1795" width="7" style="323" customWidth="1"/>
    <col min="1796" max="1796" width="4.5" style="323" customWidth="1"/>
    <col min="1797" max="1797" width="11" style="323" customWidth="1"/>
    <col min="1798" max="1798" width="10.1640625" style="323" customWidth="1"/>
    <col min="1799" max="1800" width="9.5" style="323" customWidth="1"/>
    <col min="1801" max="1805" width="8.83203125" style="323" customWidth="1"/>
    <col min="1806" max="1806" width="11" style="323" customWidth="1"/>
    <col min="1807" max="1807" width="9.5" style="323" customWidth="1"/>
    <col min="1808" max="1808" width="1.83203125" style="323" customWidth="1"/>
    <col min="1809" max="1809" width="7.6640625" style="323" customWidth="1"/>
    <col min="1810" max="1810" width="8.33203125" style="323" customWidth="1"/>
    <col min="1811" max="1811" width="0.5" style="323" customWidth="1"/>
    <col min="1812" max="1812" width="2.5" style="323" customWidth="1"/>
    <col min="1813" max="2043" width="9.33203125" style="323"/>
    <col min="2044" max="2045" width="3" style="323" customWidth="1"/>
    <col min="2046" max="2046" width="1.1640625" style="323" customWidth="1"/>
    <col min="2047" max="2048" width="5.83203125" style="323" customWidth="1"/>
    <col min="2049" max="2049" width="6.33203125" style="323" customWidth="1"/>
    <col min="2050" max="2050" width="21.83203125" style="323" customWidth="1"/>
    <col min="2051" max="2051" width="7" style="323" customWidth="1"/>
    <col min="2052" max="2052" width="4.5" style="323" customWidth="1"/>
    <col min="2053" max="2053" width="11" style="323" customWidth="1"/>
    <col min="2054" max="2054" width="10.1640625" style="323" customWidth="1"/>
    <col min="2055" max="2056" width="9.5" style="323" customWidth="1"/>
    <col min="2057" max="2061" width="8.83203125" style="323" customWidth="1"/>
    <col min="2062" max="2062" width="11" style="323" customWidth="1"/>
    <col min="2063" max="2063" width="9.5" style="323" customWidth="1"/>
    <col min="2064" max="2064" width="1.83203125" style="323" customWidth="1"/>
    <col min="2065" max="2065" width="7.6640625" style="323" customWidth="1"/>
    <col min="2066" max="2066" width="8.33203125" style="323" customWidth="1"/>
    <col min="2067" max="2067" width="0.5" style="323" customWidth="1"/>
    <col min="2068" max="2068" width="2.5" style="323" customWidth="1"/>
    <col min="2069" max="2299" width="9.33203125" style="323"/>
    <col min="2300" max="2301" width="3" style="323" customWidth="1"/>
    <col min="2302" max="2302" width="1.1640625" style="323" customWidth="1"/>
    <col min="2303" max="2304" width="5.83203125" style="323" customWidth="1"/>
    <col min="2305" max="2305" width="6.33203125" style="323" customWidth="1"/>
    <col min="2306" max="2306" width="21.83203125" style="323" customWidth="1"/>
    <col min="2307" max="2307" width="7" style="323" customWidth="1"/>
    <col min="2308" max="2308" width="4.5" style="323" customWidth="1"/>
    <col min="2309" max="2309" width="11" style="323" customWidth="1"/>
    <col min="2310" max="2310" width="10.1640625" style="323" customWidth="1"/>
    <col min="2311" max="2312" width="9.5" style="323" customWidth="1"/>
    <col min="2313" max="2317" width="8.83203125" style="323" customWidth="1"/>
    <col min="2318" max="2318" width="11" style="323" customWidth="1"/>
    <col min="2319" max="2319" width="9.5" style="323" customWidth="1"/>
    <col min="2320" max="2320" width="1.83203125" style="323" customWidth="1"/>
    <col min="2321" max="2321" width="7.6640625" style="323" customWidth="1"/>
    <col min="2322" max="2322" width="8.33203125" style="323" customWidth="1"/>
    <col min="2323" max="2323" width="0.5" style="323" customWidth="1"/>
    <col min="2324" max="2324" width="2.5" style="323" customWidth="1"/>
    <col min="2325" max="2555" width="9.33203125" style="323"/>
    <col min="2556" max="2557" width="3" style="323" customWidth="1"/>
    <col min="2558" max="2558" width="1.1640625" style="323" customWidth="1"/>
    <col min="2559" max="2560" width="5.83203125" style="323" customWidth="1"/>
    <col min="2561" max="2561" width="6.33203125" style="323" customWidth="1"/>
    <col min="2562" max="2562" width="21.83203125" style="323" customWidth="1"/>
    <col min="2563" max="2563" width="7" style="323" customWidth="1"/>
    <col min="2564" max="2564" width="4.5" style="323" customWidth="1"/>
    <col min="2565" max="2565" width="11" style="323" customWidth="1"/>
    <col min="2566" max="2566" width="10.1640625" style="323" customWidth="1"/>
    <col min="2567" max="2568" width="9.5" style="323" customWidth="1"/>
    <col min="2569" max="2573" width="8.83203125" style="323" customWidth="1"/>
    <col min="2574" max="2574" width="11" style="323" customWidth="1"/>
    <col min="2575" max="2575" width="9.5" style="323" customWidth="1"/>
    <col min="2576" max="2576" width="1.83203125" style="323" customWidth="1"/>
    <col min="2577" max="2577" width="7.6640625" style="323" customWidth="1"/>
    <col min="2578" max="2578" width="8.33203125" style="323" customWidth="1"/>
    <col min="2579" max="2579" width="0.5" style="323" customWidth="1"/>
    <col min="2580" max="2580" width="2.5" style="323" customWidth="1"/>
    <col min="2581" max="2811" width="9.33203125" style="323"/>
    <col min="2812" max="2813" width="3" style="323" customWidth="1"/>
    <col min="2814" max="2814" width="1.1640625" style="323" customWidth="1"/>
    <col min="2815" max="2816" width="5.83203125" style="323" customWidth="1"/>
    <col min="2817" max="2817" width="6.33203125" style="323" customWidth="1"/>
    <col min="2818" max="2818" width="21.83203125" style="323" customWidth="1"/>
    <col min="2819" max="2819" width="7" style="323" customWidth="1"/>
    <col min="2820" max="2820" width="4.5" style="323" customWidth="1"/>
    <col min="2821" max="2821" width="11" style="323" customWidth="1"/>
    <col min="2822" max="2822" width="10.1640625" style="323" customWidth="1"/>
    <col min="2823" max="2824" width="9.5" style="323" customWidth="1"/>
    <col min="2825" max="2829" width="8.83203125" style="323" customWidth="1"/>
    <col min="2830" max="2830" width="11" style="323" customWidth="1"/>
    <col min="2831" max="2831" width="9.5" style="323" customWidth="1"/>
    <col min="2832" max="2832" width="1.83203125" style="323" customWidth="1"/>
    <col min="2833" max="2833" width="7.6640625" style="323" customWidth="1"/>
    <col min="2834" max="2834" width="8.33203125" style="323" customWidth="1"/>
    <col min="2835" max="2835" width="0.5" style="323" customWidth="1"/>
    <col min="2836" max="2836" width="2.5" style="323" customWidth="1"/>
    <col min="2837" max="3067" width="9.33203125" style="323"/>
    <col min="3068" max="3069" width="3" style="323" customWidth="1"/>
    <col min="3070" max="3070" width="1.1640625" style="323" customWidth="1"/>
    <col min="3071" max="3072" width="5.83203125" style="323" customWidth="1"/>
    <col min="3073" max="3073" width="6.33203125" style="323" customWidth="1"/>
    <col min="3074" max="3074" width="21.83203125" style="323" customWidth="1"/>
    <col min="3075" max="3075" width="7" style="323" customWidth="1"/>
    <col min="3076" max="3076" width="4.5" style="323" customWidth="1"/>
    <col min="3077" max="3077" width="11" style="323" customWidth="1"/>
    <col min="3078" max="3078" width="10.1640625" style="323" customWidth="1"/>
    <col min="3079" max="3080" width="9.5" style="323" customWidth="1"/>
    <col min="3081" max="3085" width="8.83203125" style="323" customWidth="1"/>
    <col min="3086" max="3086" width="11" style="323" customWidth="1"/>
    <col min="3087" max="3087" width="9.5" style="323" customWidth="1"/>
    <col min="3088" max="3088" width="1.83203125" style="323" customWidth="1"/>
    <col min="3089" max="3089" width="7.6640625" style="323" customWidth="1"/>
    <col min="3090" max="3090" width="8.33203125" style="323" customWidth="1"/>
    <col min="3091" max="3091" width="0.5" style="323" customWidth="1"/>
    <col min="3092" max="3092" width="2.5" style="323" customWidth="1"/>
    <col min="3093" max="3323" width="9.33203125" style="323"/>
    <col min="3324" max="3325" width="3" style="323" customWidth="1"/>
    <col min="3326" max="3326" width="1.1640625" style="323" customWidth="1"/>
    <col min="3327" max="3328" width="5.83203125" style="323" customWidth="1"/>
    <col min="3329" max="3329" width="6.33203125" style="323" customWidth="1"/>
    <col min="3330" max="3330" width="21.83203125" style="323" customWidth="1"/>
    <col min="3331" max="3331" width="7" style="323" customWidth="1"/>
    <col min="3332" max="3332" width="4.5" style="323" customWidth="1"/>
    <col min="3333" max="3333" width="11" style="323" customWidth="1"/>
    <col min="3334" max="3334" width="10.1640625" style="323" customWidth="1"/>
    <col min="3335" max="3336" width="9.5" style="323" customWidth="1"/>
    <col min="3337" max="3341" width="8.83203125" style="323" customWidth="1"/>
    <col min="3342" max="3342" width="11" style="323" customWidth="1"/>
    <col min="3343" max="3343" width="9.5" style="323" customWidth="1"/>
    <col min="3344" max="3344" width="1.83203125" style="323" customWidth="1"/>
    <col min="3345" max="3345" width="7.6640625" style="323" customWidth="1"/>
    <col min="3346" max="3346" width="8.33203125" style="323" customWidth="1"/>
    <col min="3347" max="3347" width="0.5" style="323" customWidth="1"/>
    <col min="3348" max="3348" width="2.5" style="323" customWidth="1"/>
    <col min="3349" max="3579" width="9.33203125" style="323"/>
    <col min="3580" max="3581" width="3" style="323" customWidth="1"/>
    <col min="3582" max="3582" width="1.1640625" style="323" customWidth="1"/>
    <col min="3583" max="3584" width="5.83203125" style="323" customWidth="1"/>
    <col min="3585" max="3585" width="6.33203125" style="323" customWidth="1"/>
    <col min="3586" max="3586" width="21.83203125" style="323" customWidth="1"/>
    <col min="3587" max="3587" width="7" style="323" customWidth="1"/>
    <col min="3588" max="3588" width="4.5" style="323" customWidth="1"/>
    <col min="3589" max="3589" width="11" style="323" customWidth="1"/>
    <col min="3590" max="3590" width="10.1640625" style="323" customWidth="1"/>
    <col min="3591" max="3592" width="9.5" style="323" customWidth="1"/>
    <col min="3593" max="3597" width="8.83203125" style="323" customWidth="1"/>
    <col min="3598" max="3598" width="11" style="323" customWidth="1"/>
    <col min="3599" max="3599" width="9.5" style="323" customWidth="1"/>
    <col min="3600" max="3600" width="1.83203125" style="323" customWidth="1"/>
    <col min="3601" max="3601" width="7.6640625" style="323" customWidth="1"/>
    <col min="3602" max="3602" width="8.33203125" style="323" customWidth="1"/>
    <col min="3603" max="3603" width="0.5" style="323" customWidth="1"/>
    <col min="3604" max="3604" width="2.5" style="323" customWidth="1"/>
    <col min="3605" max="3835" width="9.33203125" style="323"/>
    <col min="3836" max="3837" width="3" style="323" customWidth="1"/>
    <col min="3838" max="3838" width="1.1640625" style="323" customWidth="1"/>
    <col min="3839" max="3840" width="5.83203125" style="323" customWidth="1"/>
    <col min="3841" max="3841" width="6.33203125" style="323" customWidth="1"/>
    <col min="3842" max="3842" width="21.83203125" style="323" customWidth="1"/>
    <col min="3843" max="3843" width="7" style="323" customWidth="1"/>
    <col min="3844" max="3844" width="4.5" style="323" customWidth="1"/>
    <col min="3845" max="3845" width="11" style="323" customWidth="1"/>
    <col min="3846" max="3846" width="10.1640625" style="323" customWidth="1"/>
    <col min="3847" max="3848" width="9.5" style="323" customWidth="1"/>
    <col min="3849" max="3853" width="8.83203125" style="323" customWidth="1"/>
    <col min="3854" max="3854" width="11" style="323" customWidth="1"/>
    <col min="3855" max="3855" width="9.5" style="323" customWidth="1"/>
    <col min="3856" max="3856" width="1.83203125" style="323" customWidth="1"/>
    <col min="3857" max="3857" width="7.6640625" style="323" customWidth="1"/>
    <col min="3858" max="3858" width="8.33203125" style="323" customWidth="1"/>
    <col min="3859" max="3859" width="0.5" style="323" customWidth="1"/>
    <col min="3860" max="3860" width="2.5" style="323" customWidth="1"/>
    <col min="3861" max="4091" width="9.33203125" style="323"/>
    <col min="4092" max="4093" width="3" style="323" customWidth="1"/>
    <col min="4094" max="4094" width="1.1640625" style="323" customWidth="1"/>
    <col min="4095" max="4096" width="5.83203125" style="323" customWidth="1"/>
    <col min="4097" max="4097" width="6.33203125" style="323" customWidth="1"/>
    <col min="4098" max="4098" width="21.83203125" style="323" customWidth="1"/>
    <col min="4099" max="4099" width="7" style="323" customWidth="1"/>
    <col min="4100" max="4100" width="4.5" style="323" customWidth="1"/>
    <col min="4101" max="4101" width="11" style="323" customWidth="1"/>
    <col min="4102" max="4102" width="10.1640625" style="323" customWidth="1"/>
    <col min="4103" max="4104" width="9.5" style="323" customWidth="1"/>
    <col min="4105" max="4109" width="8.83203125" style="323" customWidth="1"/>
    <col min="4110" max="4110" width="11" style="323" customWidth="1"/>
    <col min="4111" max="4111" width="9.5" style="323" customWidth="1"/>
    <col min="4112" max="4112" width="1.83203125" style="323" customWidth="1"/>
    <col min="4113" max="4113" width="7.6640625" style="323" customWidth="1"/>
    <col min="4114" max="4114" width="8.33203125" style="323" customWidth="1"/>
    <col min="4115" max="4115" width="0.5" style="323" customWidth="1"/>
    <col min="4116" max="4116" width="2.5" style="323" customWidth="1"/>
    <col min="4117" max="4347" width="9.33203125" style="323"/>
    <col min="4348" max="4349" width="3" style="323" customWidth="1"/>
    <col min="4350" max="4350" width="1.1640625" style="323" customWidth="1"/>
    <col min="4351" max="4352" width="5.83203125" style="323" customWidth="1"/>
    <col min="4353" max="4353" width="6.33203125" style="323" customWidth="1"/>
    <col min="4354" max="4354" width="21.83203125" style="323" customWidth="1"/>
    <col min="4355" max="4355" width="7" style="323" customWidth="1"/>
    <col min="4356" max="4356" width="4.5" style="323" customWidth="1"/>
    <col min="4357" max="4357" width="11" style="323" customWidth="1"/>
    <col min="4358" max="4358" width="10.1640625" style="323" customWidth="1"/>
    <col min="4359" max="4360" width="9.5" style="323" customWidth="1"/>
    <col min="4361" max="4365" width="8.83203125" style="323" customWidth="1"/>
    <col min="4366" max="4366" width="11" style="323" customWidth="1"/>
    <col min="4367" max="4367" width="9.5" style="323" customWidth="1"/>
    <col min="4368" max="4368" width="1.83203125" style="323" customWidth="1"/>
    <col min="4369" max="4369" width="7.6640625" style="323" customWidth="1"/>
    <col min="4370" max="4370" width="8.33203125" style="323" customWidth="1"/>
    <col min="4371" max="4371" width="0.5" style="323" customWidth="1"/>
    <col min="4372" max="4372" width="2.5" style="323" customWidth="1"/>
    <col min="4373" max="4603" width="9.33203125" style="323"/>
    <col min="4604" max="4605" width="3" style="323" customWidth="1"/>
    <col min="4606" max="4606" width="1.1640625" style="323" customWidth="1"/>
    <col min="4607" max="4608" width="5.83203125" style="323" customWidth="1"/>
    <col min="4609" max="4609" width="6.33203125" style="323" customWidth="1"/>
    <col min="4610" max="4610" width="21.83203125" style="323" customWidth="1"/>
    <col min="4611" max="4611" width="7" style="323" customWidth="1"/>
    <col min="4612" max="4612" width="4.5" style="323" customWidth="1"/>
    <col min="4613" max="4613" width="11" style="323" customWidth="1"/>
    <col min="4614" max="4614" width="10.1640625" style="323" customWidth="1"/>
    <col min="4615" max="4616" width="9.5" style="323" customWidth="1"/>
    <col min="4617" max="4621" width="8.83203125" style="323" customWidth="1"/>
    <col min="4622" max="4622" width="11" style="323" customWidth="1"/>
    <col min="4623" max="4623" width="9.5" style="323" customWidth="1"/>
    <col min="4624" max="4624" width="1.83203125" style="323" customWidth="1"/>
    <col min="4625" max="4625" width="7.6640625" style="323" customWidth="1"/>
    <col min="4626" max="4626" width="8.33203125" style="323" customWidth="1"/>
    <col min="4627" max="4627" width="0.5" style="323" customWidth="1"/>
    <col min="4628" max="4628" width="2.5" style="323" customWidth="1"/>
    <col min="4629" max="4859" width="9.33203125" style="323"/>
    <col min="4860" max="4861" width="3" style="323" customWidth="1"/>
    <col min="4862" max="4862" width="1.1640625" style="323" customWidth="1"/>
    <col min="4863" max="4864" width="5.83203125" style="323" customWidth="1"/>
    <col min="4865" max="4865" width="6.33203125" style="323" customWidth="1"/>
    <col min="4866" max="4866" width="21.83203125" style="323" customWidth="1"/>
    <col min="4867" max="4867" width="7" style="323" customWidth="1"/>
    <col min="4868" max="4868" width="4.5" style="323" customWidth="1"/>
    <col min="4869" max="4869" width="11" style="323" customWidth="1"/>
    <col min="4870" max="4870" width="10.1640625" style="323" customWidth="1"/>
    <col min="4871" max="4872" width="9.5" style="323" customWidth="1"/>
    <col min="4873" max="4877" width="8.83203125" style="323" customWidth="1"/>
    <col min="4878" max="4878" width="11" style="323" customWidth="1"/>
    <col min="4879" max="4879" width="9.5" style="323" customWidth="1"/>
    <col min="4880" max="4880" width="1.83203125" style="323" customWidth="1"/>
    <col min="4881" max="4881" width="7.6640625" style="323" customWidth="1"/>
    <col min="4882" max="4882" width="8.33203125" style="323" customWidth="1"/>
    <col min="4883" max="4883" width="0.5" style="323" customWidth="1"/>
    <col min="4884" max="4884" width="2.5" style="323" customWidth="1"/>
    <col min="4885" max="5115" width="9.33203125" style="323"/>
    <col min="5116" max="5117" width="3" style="323" customWidth="1"/>
    <col min="5118" max="5118" width="1.1640625" style="323" customWidth="1"/>
    <col min="5119" max="5120" width="5.83203125" style="323" customWidth="1"/>
    <col min="5121" max="5121" width="6.33203125" style="323" customWidth="1"/>
    <col min="5122" max="5122" width="21.83203125" style="323" customWidth="1"/>
    <col min="5123" max="5123" width="7" style="323" customWidth="1"/>
    <col min="5124" max="5124" width="4.5" style="323" customWidth="1"/>
    <col min="5125" max="5125" width="11" style="323" customWidth="1"/>
    <col min="5126" max="5126" width="10.1640625" style="323" customWidth="1"/>
    <col min="5127" max="5128" width="9.5" style="323" customWidth="1"/>
    <col min="5129" max="5133" width="8.83203125" style="323" customWidth="1"/>
    <col min="5134" max="5134" width="11" style="323" customWidth="1"/>
    <col min="5135" max="5135" width="9.5" style="323" customWidth="1"/>
    <col min="5136" max="5136" width="1.83203125" style="323" customWidth="1"/>
    <col min="5137" max="5137" width="7.6640625" style="323" customWidth="1"/>
    <col min="5138" max="5138" width="8.33203125" style="323" customWidth="1"/>
    <col min="5139" max="5139" width="0.5" style="323" customWidth="1"/>
    <col min="5140" max="5140" width="2.5" style="323" customWidth="1"/>
    <col min="5141" max="5371" width="9.33203125" style="323"/>
    <col min="5372" max="5373" width="3" style="323" customWidth="1"/>
    <col min="5374" max="5374" width="1.1640625" style="323" customWidth="1"/>
    <col min="5375" max="5376" width="5.83203125" style="323" customWidth="1"/>
    <col min="5377" max="5377" width="6.33203125" style="323" customWidth="1"/>
    <col min="5378" max="5378" width="21.83203125" style="323" customWidth="1"/>
    <col min="5379" max="5379" width="7" style="323" customWidth="1"/>
    <col min="5380" max="5380" width="4.5" style="323" customWidth="1"/>
    <col min="5381" max="5381" width="11" style="323" customWidth="1"/>
    <col min="5382" max="5382" width="10.1640625" style="323" customWidth="1"/>
    <col min="5383" max="5384" width="9.5" style="323" customWidth="1"/>
    <col min="5385" max="5389" width="8.83203125" style="323" customWidth="1"/>
    <col min="5390" max="5390" width="11" style="323" customWidth="1"/>
    <col min="5391" max="5391" width="9.5" style="323" customWidth="1"/>
    <col min="5392" max="5392" width="1.83203125" style="323" customWidth="1"/>
    <col min="5393" max="5393" width="7.6640625" style="323" customWidth="1"/>
    <col min="5394" max="5394" width="8.33203125" style="323" customWidth="1"/>
    <col min="5395" max="5395" width="0.5" style="323" customWidth="1"/>
    <col min="5396" max="5396" width="2.5" style="323" customWidth="1"/>
    <col min="5397" max="5627" width="9.33203125" style="323"/>
    <col min="5628" max="5629" width="3" style="323" customWidth="1"/>
    <col min="5630" max="5630" width="1.1640625" style="323" customWidth="1"/>
    <col min="5631" max="5632" width="5.83203125" style="323" customWidth="1"/>
    <col min="5633" max="5633" width="6.33203125" style="323" customWidth="1"/>
    <col min="5634" max="5634" width="21.83203125" style="323" customWidth="1"/>
    <col min="5635" max="5635" width="7" style="323" customWidth="1"/>
    <col min="5636" max="5636" width="4.5" style="323" customWidth="1"/>
    <col min="5637" max="5637" width="11" style="323" customWidth="1"/>
    <col min="5638" max="5638" width="10.1640625" style="323" customWidth="1"/>
    <col min="5639" max="5640" width="9.5" style="323" customWidth="1"/>
    <col min="5641" max="5645" width="8.83203125" style="323" customWidth="1"/>
    <col min="5646" max="5646" width="11" style="323" customWidth="1"/>
    <col min="5647" max="5647" width="9.5" style="323" customWidth="1"/>
    <col min="5648" max="5648" width="1.83203125" style="323" customWidth="1"/>
    <col min="5649" max="5649" width="7.6640625" style="323" customWidth="1"/>
    <col min="5650" max="5650" width="8.33203125" style="323" customWidth="1"/>
    <col min="5651" max="5651" width="0.5" style="323" customWidth="1"/>
    <col min="5652" max="5652" width="2.5" style="323" customWidth="1"/>
    <col min="5653" max="5883" width="9.33203125" style="323"/>
    <col min="5884" max="5885" width="3" style="323" customWidth="1"/>
    <col min="5886" max="5886" width="1.1640625" style="323" customWidth="1"/>
    <col min="5887" max="5888" width="5.83203125" style="323" customWidth="1"/>
    <col min="5889" max="5889" width="6.33203125" style="323" customWidth="1"/>
    <col min="5890" max="5890" width="21.83203125" style="323" customWidth="1"/>
    <col min="5891" max="5891" width="7" style="323" customWidth="1"/>
    <col min="5892" max="5892" width="4.5" style="323" customWidth="1"/>
    <col min="5893" max="5893" width="11" style="323" customWidth="1"/>
    <col min="5894" max="5894" width="10.1640625" style="323" customWidth="1"/>
    <col min="5895" max="5896" width="9.5" style="323" customWidth="1"/>
    <col min="5897" max="5901" width="8.83203125" style="323" customWidth="1"/>
    <col min="5902" max="5902" width="11" style="323" customWidth="1"/>
    <col min="5903" max="5903" width="9.5" style="323" customWidth="1"/>
    <col min="5904" max="5904" width="1.83203125" style="323" customWidth="1"/>
    <col min="5905" max="5905" width="7.6640625" style="323" customWidth="1"/>
    <col min="5906" max="5906" width="8.33203125" style="323" customWidth="1"/>
    <col min="5907" max="5907" width="0.5" style="323" customWidth="1"/>
    <col min="5908" max="5908" width="2.5" style="323" customWidth="1"/>
    <col min="5909" max="6139" width="9.33203125" style="323"/>
    <col min="6140" max="6141" width="3" style="323" customWidth="1"/>
    <col min="6142" max="6142" width="1.1640625" style="323" customWidth="1"/>
    <col min="6143" max="6144" width="5.83203125" style="323" customWidth="1"/>
    <col min="6145" max="6145" width="6.33203125" style="323" customWidth="1"/>
    <col min="6146" max="6146" width="21.83203125" style="323" customWidth="1"/>
    <col min="6147" max="6147" width="7" style="323" customWidth="1"/>
    <col min="6148" max="6148" width="4.5" style="323" customWidth="1"/>
    <col min="6149" max="6149" width="11" style="323" customWidth="1"/>
    <col min="6150" max="6150" width="10.1640625" style="323" customWidth="1"/>
    <col min="6151" max="6152" width="9.5" style="323" customWidth="1"/>
    <col min="6153" max="6157" width="8.83203125" style="323" customWidth="1"/>
    <col min="6158" max="6158" width="11" style="323" customWidth="1"/>
    <col min="6159" max="6159" width="9.5" style="323" customWidth="1"/>
    <col min="6160" max="6160" width="1.83203125" style="323" customWidth="1"/>
    <col min="6161" max="6161" width="7.6640625" style="323" customWidth="1"/>
    <col min="6162" max="6162" width="8.33203125" style="323" customWidth="1"/>
    <col min="6163" max="6163" width="0.5" style="323" customWidth="1"/>
    <col min="6164" max="6164" width="2.5" style="323" customWidth="1"/>
    <col min="6165" max="6395" width="9.33203125" style="323"/>
    <col min="6396" max="6397" width="3" style="323" customWidth="1"/>
    <col min="6398" max="6398" width="1.1640625" style="323" customWidth="1"/>
    <col min="6399" max="6400" width="5.83203125" style="323" customWidth="1"/>
    <col min="6401" max="6401" width="6.33203125" style="323" customWidth="1"/>
    <col min="6402" max="6402" width="21.83203125" style="323" customWidth="1"/>
    <col min="6403" max="6403" width="7" style="323" customWidth="1"/>
    <col min="6404" max="6404" width="4.5" style="323" customWidth="1"/>
    <col min="6405" max="6405" width="11" style="323" customWidth="1"/>
    <col min="6406" max="6406" width="10.1640625" style="323" customWidth="1"/>
    <col min="6407" max="6408" width="9.5" style="323" customWidth="1"/>
    <col min="6409" max="6413" width="8.83203125" style="323" customWidth="1"/>
    <col min="6414" max="6414" width="11" style="323" customWidth="1"/>
    <col min="6415" max="6415" width="9.5" style="323" customWidth="1"/>
    <col min="6416" max="6416" width="1.83203125" style="323" customWidth="1"/>
    <col min="6417" max="6417" width="7.6640625" style="323" customWidth="1"/>
    <col min="6418" max="6418" width="8.33203125" style="323" customWidth="1"/>
    <col min="6419" max="6419" width="0.5" style="323" customWidth="1"/>
    <col min="6420" max="6420" width="2.5" style="323" customWidth="1"/>
    <col min="6421" max="6651" width="9.33203125" style="323"/>
    <col min="6652" max="6653" width="3" style="323" customWidth="1"/>
    <col min="6654" max="6654" width="1.1640625" style="323" customWidth="1"/>
    <col min="6655" max="6656" width="5.83203125" style="323" customWidth="1"/>
    <col min="6657" max="6657" width="6.33203125" style="323" customWidth="1"/>
    <col min="6658" max="6658" width="21.83203125" style="323" customWidth="1"/>
    <col min="6659" max="6659" width="7" style="323" customWidth="1"/>
    <col min="6660" max="6660" width="4.5" style="323" customWidth="1"/>
    <col min="6661" max="6661" width="11" style="323" customWidth="1"/>
    <col min="6662" max="6662" width="10.1640625" style="323" customWidth="1"/>
    <col min="6663" max="6664" width="9.5" style="323" customWidth="1"/>
    <col min="6665" max="6669" width="8.83203125" style="323" customWidth="1"/>
    <col min="6670" max="6670" width="11" style="323" customWidth="1"/>
    <col min="6671" max="6671" width="9.5" style="323" customWidth="1"/>
    <col min="6672" max="6672" width="1.83203125" style="323" customWidth="1"/>
    <col min="6673" max="6673" width="7.6640625" style="323" customWidth="1"/>
    <col min="6674" max="6674" width="8.33203125" style="323" customWidth="1"/>
    <col min="6675" max="6675" width="0.5" style="323" customWidth="1"/>
    <col min="6676" max="6676" width="2.5" style="323" customWidth="1"/>
    <col min="6677" max="6907" width="9.33203125" style="323"/>
    <col min="6908" max="6909" width="3" style="323" customWidth="1"/>
    <col min="6910" max="6910" width="1.1640625" style="323" customWidth="1"/>
    <col min="6911" max="6912" width="5.83203125" style="323" customWidth="1"/>
    <col min="6913" max="6913" width="6.33203125" style="323" customWidth="1"/>
    <col min="6914" max="6914" width="21.83203125" style="323" customWidth="1"/>
    <col min="6915" max="6915" width="7" style="323" customWidth="1"/>
    <col min="6916" max="6916" width="4.5" style="323" customWidth="1"/>
    <col min="6917" max="6917" width="11" style="323" customWidth="1"/>
    <col min="6918" max="6918" width="10.1640625" style="323" customWidth="1"/>
    <col min="6919" max="6920" width="9.5" style="323" customWidth="1"/>
    <col min="6921" max="6925" width="8.83203125" style="323" customWidth="1"/>
    <col min="6926" max="6926" width="11" style="323" customWidth="1"/>
    <col min="6927" max="6927" width="9.5" style="323" customWidth="1"/>
    <col min="6928" max="6928" width="1.83203125" style="323" customWidth="1"/>
    <col min="6929" max="6929" width="7.6640625" style="323" customWidth="1"/>
    <col min="6930" max="6930" width="8.33203125" style="323" customWidth="1"/>
    <col min="6931" max="6931" width="0.5" style="323" customWidth="1"/>
    <col min="6932" max="6932" width="2.5" style="323" customWidth="1"/>
    <col min="6933" max="7163" width="9.33203125" style="323"/>
    <col min="7164" max="7165" width="3" style="323" customWidth="1"/>
    <col min="7166" max="7166" width="1.1640625" style="323" customWidth="1"/>
    <col min="7167" max="7168" width="5.83203125" style="323" customWidth="1"/>
    <col min="7169" max="7169" width="6.33203125" style="323" customWidth="1"/>
    <col min="7170" max="7170" width="21.83203125" style="323" customWidth="1"/>
    <col min="7171" max="7171" width="7" style="323" customWidth="1"/>
    <col min="7172" max="7172" width="4.5" style="323" customWidth="1"/>
    <col min="7173" max="7173" width="11" style="323" customWidth="1"/>
    <col min="7174" max="7174" width="10.1640625" style="323" customWidth="1"/>
    <col min="7175" max="7176" width="9.5" style="323" customWidth="1"/>
    <col min="7177" max="7181" width="8.83203125" style="323" customWidth="1"/>
    <col min="7182" max="7182" width="11" style="323" customWidth="1"/>
    <col min="7183" max="7183" width="9.5" style="323" customWidth="1"/>
    <col min="7184" max="7184" width="1.83203125" style="323" customWidth="1"/>
    <col min="7185" max="7185" width="7.6640625" style="323" customWidth="1"/>
    <col min="7186" max="7186" width="8.33203125" style="323" customWidth="1"/>
    <col min="7187" max="7187" width="0.5" style="323" customWidth="1"/>
    <col min="7188" max="7188" width="2.5" style="323" customWidth="1"/>
    <col min="7189" max="7419" width="9.33203125" style="323"/>
    <col min="7420" max="7421" width="3" style="323" customWidth="1"/>
    <col min="7422" max="7422" width="1.1640625" style="323" customWidth="1"/>
    <col min="7423" max="7424" width="5.83203125" style="323" customWidth="1"/>
    <col min="7425" max="7425" width="6.33203125" style="323" customWidth="1"/>
    <col min="7426" max="7426" width="21.83203125" style="323" customWidth="1"/>
    <col min="7427" max="7427" width="7" style="323" customWidth="1"/>
    <col min="7428" max="7428" width="4.5" style="323" customWidth="1"/>
    <col min="7429" max="7429" width="11" style="323" customWidth="1"/>
    <col min="7430" max="7430" width="10.1640625" style="323" customWidth="1"/>
    <col min="7431" max="7432" width="9.5" style="323" customWidth="1"/>
    <col min="7433" max="7437" width="8.83203125" style="323" customWidth="1"/>
    <col min="7438" max="7438" width="11" style="323" customWidth="1"/>
    <col min="7439" max="7439" width="9.5" style="323" customWidth="1"/>
    <col min="7440" max="7440" width="1.83203125" style="323" customWidth="1"/>
    <col min="7441" max="7441" width="7.6640625" style="323" customWidth="1"/>
    <col min="7442" max="7442" width="8.33203125" style="323" customWidth="1"/>
    <col min="7443" max="7443" width="0.5" style="323" customWidth="1"/>
    <col min="7444" max="7444" width="2.5" style="323" customWidth="1"/>
    <col min="7445" max="7675" width="9.33203125" style="323"/>
    <col min="7676" max="7677" width="3" style="323" customWidth="1"/>
    <col min="7678" max="7678" width="1.1640625" style="323" customWidth="1"/>
    <col min="7679" max="7680" width="5.83203125" style="323" customWidth="1"/>
    <col min="7681" max="7681" width="6.33203125" style="323" customWidth="1"/>
    <col min="7682" max="7682" width="21.83203125" style="323" customWidth="1"/>
    <col min="7683" max="7683" width="7" style="323" customWidth="1"/>
    <col min="7684" max="7684" width="4.5" style="323" customWidth="1"/>
    <col min="7685" max="7685" width="11" style="323" customWidth="1"/>
    <col min="7686" max="7686" width="10.1640625" style="323" customWidth="1"/>
    <col min="7687" max="7688" width="9.5" style="323" customWidth="1"/>
    <col min="7689" max="7693" width="8.83203125" style="323" customWidth="1"/>
    <col min="7694" max="7694" width="11" style="323" customWidth="1"/>
    <col min="7695" max="7695" width="9.5" style="323" customWidth="1"/>
    <col min="7696" max="7696" width="1.83203125" style="323" customWidth="1"/>
    <col min="7697" max="7697" width="7.6640625" style="323" customWidth="1"/>
    <col min="7698" max="7698" width="8.33203125" style="323" customWidth="1"/>
    <col min="7699" max="7699" width="0.5" style="323" customWidth="1"/>
    <col min="7700" max="7700" width="2.5" style="323" customWidth="1"/>
    <col min="7701" max="7931" width="9.33203125" style="323"/>
    <col min="7932" max="7933" width="3" style="323" customWidth="1"/>
    <col min="7934" max="7934" width="1.1640625" style="323" customWidth="1"/>
    <col min="7935" max="7936" width="5.83203125" style="323" customWidth="1"/>
    <col min="7937" max="7937" width="6.33203125" style="323" customWidth="1"/>
    <col min="7938" max="7938" width="21.83203125" style="323" customWidth="1"/>
    <col min="7939" max="7939" width="7" style="323" customWidth="1"/>
    <col min="7940" max="7940" width="4.5" style="323" customWidth="1"/>
    <col min="7941" max="7941" width="11" style="323" customWidth="1"/>
    <col min="7942" max="7942" width="10.1640625" style="323" customWidth="1"/>
    <col min="7943" max="7944" width="9.5" style="323" customWidth="1"/>
    <col min="7945" max="7949" width="8.83203125" style="323" customWidth="1"/>
    <col min="7950" max="7950" width="11" style="323" customWidth="1"/>
    <col min="7951" max="7951" width="9.5" style="323" customWidth="1"/>
    <col min="7952" max="7952" width="1.83203125" style="323" customWidth="1"/>
    <col min="7953" max="7953" width="7.6640625" style="323" customWidth="1"/>
    <col min="7954" max="7954" width="8.33203125" style="323" customWidth="1"/>
    <col min="7955" max="7955" width="0.5" style="323" customWidth="1"/>
    <col min="7956" max="7956" width="2.5" style="323" customWidth="1"/>
    <col min="7957" max="8187" width="9.33203125" style="323"/>
    <col min="8188" max="8189" width="3" style="323" customWidth="1"/>
    <col min="8190" max="8190" width="1.1640625" style="323" customWidth="1"/>
    <col min="8191" max="8192" width="5.83203125" style="323" customWidth="1"/>
    <col min="8193" max="8193" width="6.33203125" style="323" customWidth="1"/>
    <col min="8194" max="8194" width="21.83203125" style="323" customWidth="1"/>
    <col min="8195" max="8195" width="7" style="323" customWidth="1"/>
    <col min="8196" max="8196" width="4.5" style="323" customWidth="1"/>
    <col min="8197" max="8197" width="11" style="323" customWidth="1"/>
    <col min="8198" max="8198" width="10.1640625" style="323" customWidth="1"/>
    <col min="8199" max="8200" width="9.5" style="323" customWidth="1"/>
    <col min="8201" max="8205" width="8.83203125" style="323" customWidth="1"/>
    <col min="8206" max="8206" width="11" style="323" customWidth="1"/>
    <col min="8207" max="8207" width="9.5" style="323" customWidth="1"/>
    <col min="8208" max="8208" width="1.83203125" style="323" customWidth="1"/>
    <col min="8209" max="8209" width="7.6640625" style="323" customWidth="1"/>
    <col min="8210" max="8210" width="8.33203125" style="323" customWidth="1"/>
    <col min="8211" max="8211" width="0.5" style="323" customWidth="1"/>
    <col min="8212" max="8212" width="2.5" style="323" customWidth="1"/>
    <col min="8213" max="8443" width="9.33203125" style="323"/>
    <col min="8444" max="8445" width="3" style="323" customWidth="1"/>
    <col min="8446" max="8446" width="1.1640625" style="323" customWidth="1"/>
    <col min="8447" max="8448" width="5.83203125" style="323" customWidth="1"/>
    <col min="8449" max="8449" width="6.33203125" style="323" customWidth="1"/>
    <col min="8450" max="8450" width="21.83203125" style="323" customWidth="1"/>
    <col min="8451" max="8451" width="7" style="323" customWidth="1"/>
    <col min="8452" max="8452" width="4.5" style="323" customWidth="1"/>
    <col min="8453" max="8453" width="11" style="323" customWidth="1"/>
    <col min="8454" max="8454" width="10.1640625" style="323" customWidth="1"/>
    <col min="8455" max="8456" width="9.5" style="323" customWidth="1"/>
    <col min="8457" max="8461" width="8.83203125" style="323" customWidth="1"/>
    <col min="8462" max="8462" width="11" style="323" customWidth="1"/>
    <col min="8463" max="8463" width="9.5" style="323" customWidth="1"/>
    <col min="8464" max="8464" width="1.83203125" style="323" customWidth="1"/>
    <col min="8465" max="8465" width="7.6640625" style="323" customWidth="1"/>
    <col min="8466" max="8466" width="8.33203125" style="323" customWidth="1"/>
    <col min="8467" max="8467" width="0.5" style="323" customWidth="1"/>
    <col min="8468" max="8468" width="2.5" style="323" customWidth="1"/>
    <col min="8469" max="8699" width="9.33203125" style="323"/>
    <col min="8700" max="8701" width="3" style="323" customWidth="1"/>
    <col min="8702" max="8702" width="1.1640625" style="323" customWidth="1"/>
    <col min="8703" max="8704" width="5.83203125" style="323" customWidth="1"/>
    <col min="8705" max="8705" width="6.33203125" style="323" customWidth="1"/>
    <col min="8706" max="8706" width="21.83203125" style="323" customWidth="1"/>
    <col min="8707" max="8707" width="7" style="323" customWidth="1"/>
    <col min="8708" max="8708" width="4.5" style="323" customWidth="1"/>
    <col min="8709" max="8709" width="11" style="323" customWidth="1"/>
    <col min="8710" max="8710" width="10.1640625" style="323" customWidth="1"/>
    <col min="8711" max="8712" width="9.5" style="323" customWidth="1"/>
    <col min="8713" max="8717" width="8.83203125" style="323" customWidth="1"/>
    <col min="8718" max="8718" width="11" style="323" customWidth="1"/>
    <col min="8719" max="8719" width="9.5" style="323" customWidth="1"/>
    <col min="8720" max="8720" width="1.83203125" style="323" customWidth="1"/>
    <col min="8721" max="8721" width="7.6640625" style="323" customWidth="1"/>
    <col min="8722" max="8722" width="8.33203125" style="323" customWidth="1"/>
    <col min="8723" max="8723" width="0.5" style="323" customWidth="1"/>
    <col min="8724" max="8724" width="2.5" style="323" customWidth="1"/>
    <col min="8725" max="8955" width="9.33203125" style="323"/>
    <col min="8956" max="8957" width="3" style="323" customWidth="1"/>
    <col min="8958" max="8958" width="1.1640625" style="323" customWidth="1"/>
    <col min="8959" max="8960" width="5.83203125" style="323" customWidth="1"/>
    <col min="8961" max="8961" width="6.33203125" style="323" customWidth="1"/>
    <col min="8962" max="8962" width="21.83203125" style="323" customWidth="1"/>
    <col min="8963" max="8963" width="7" style="323" customWidth="1"/>
    <col min="8964" max="8964" width="4.5" style="323" customWidth="1"/>
    <col min="8965" max="8965" width="11" style="323" customWidth="1"/>
    <col min="8966" max="8966" width="10.1640625" style="323" customWidth="1"/>
    <col min="8967" max="8968" width="9.5" style="323" customWidth="1"/>
    <col min="8969" max="8973" width="8.83203125" style="323" customWidth="1"/>
    <col min="8974" max="8974" width="11" style="323" customWidth="1"/>
    <col min="8975" max="8975" width="9.5" style="323" customWidth="1"/>
    <col min="8976" max="8976" width="1.83203125" style="323" customWidth="1"/>
    <col min="8977" max="8977" width="7.6640625" style="323" customWidth="1"/>
    <col min="8978" max="8978" width="8.33203125" style="323" customWidth="1"/>
    <col min="8979" max="8979" width="0.5" style="323" customWidth="1"/>
    <col min="8980" max="8980" width="2.5" style="323" customWidth="1"/>
    <col min="8981" max="9211" width="9.33203125" style="323"/>
    <col min="9212" max="9213" width="3" style="323" customWidth="1"/>
    <col min="9214" max="9214" width="1.1640625" style="323" customWidth="1"/>
    <col min="9215" max="9216" width="5.83203125" style="323" customWidth="1"/>
    <col min="9217" max="9217" width="6.33203125" style="323" customWidth="1"/>
    <col min="9218" max="9218" width="21.83203125" style="323" customWidth="1"/>
    <col min="9219" max="9219" width="7" style="323" customWidth="1"/>
    <col min="9220" max="9220" width="4.5" style="323" customWidth="1"/>
    <col min="9221" max="9221" width="11" style="323" customWidth="1"/>
    <col min="9222" max="9222" width="10.1640625" style="323" customWidth="1"/>
    <col min="9223" max="9224" width="9.5" style="323" customWidth="1"/>
    <col min="9225" max="9229" width="8.83203125" style="323" customWidth="1"/>
    <col min="9230" max="9230" width="11" style="323" customWidth="1"/>
    <col min="9231" max="9231" width="9.5" style="323" customWidth="1"/>
    <col min="9232" max="9232" width="1.83203125" style="323" customWidth="1"/>
    <col min="9233" max="9233" width="7.6640625" style="323" customWidth="1"/>
    <col min="9234" max="9234" width="8.33203125" style="323" customWidth="1"/>
    <col min="9235" max="9235" width="0.5" style="323" customWidth="1"/>
    <col min="9236" max="9236" width="2.5" style="323" customWidth="1"/>
    <col min="9237" max="9467" width="9.33203125" style="323"/>
    <col min="9468" max="9469" width="3" style="323" customWidth="1"/>
    <col min="9470" max="9470" width="1.1640625" style="323" customWidth="1"/>
    <col min="9471" max="9472" width="5.83203125" style="323" customWidth="1"/>
    <col min="9473" max="9473" width="6.33203125" style="323" customWidth="1"/>
    <col min="9474" max="9474" width="21.83203125" style="323" customWidth="1"/>
    <col min="9475" max="9475" width="7" style="323" customWidth="1"/>
    <col min="9476" max="9476" width="4.5" style="323" customWidth="1"/>
    <col min="9477" max="9477" width="11" style="323" customWidth="1"/>
    <col min="9478" max="9478" width="10.1640625" style="323" customWidth="1"/>
    <col min="9479" max="9480" width="9.5" style="323" customWidth="1"/>
    <col min="9481" max="9485" width="8.83203125" style="323" customWidth="1"/>
    <col min="9486" max="9486" width="11" style="323" customWidth="1"/>
    <col min="9487" max="9487" width="9.5" style="323" customWidth="1"/>
    <col min="9488" max="9488" width="1.83203125" style="323" customWidth="1"/>
    <col min="9489" max="9489" width="7.6640625" style="323" customWidth="1"/>
    <col min="9490" max="9490" width="8.33203125" style="323" customWidth="1"/>
    <col min="9491" max="9491" width="0.5" style="323" customWidth="1"/>
    <col min="9492" max="9492" width="2.5" style="323" customWidth="1"/>
    <col min="9493" max="9723" width="9.33203125" style="323"/>
    <col min="9724" max="9725" width="3" style="323" customWidth="1"/>
    <col min="9726" max="9726" width="1.1640625" style="323" customWidth="1"/>
    <col min="9727" max="9728" width="5.83203125" style="323" customWidth="1"/>
    <col min="9729" max="9729" width="6.33203125" style="323" customWidth="1"/>
    <col min="9730" max="9730" width="21.83203125" style="323" customWidth="1"/>
    <col min="9731" max="9731" width="7" style="323" customWidth="1"/>
    <col min="9732" max="9732" width="4.5" style="323" customWidth="1"/>
    <col min="9733" max="9733" width="11" style="323" customWidth="1"/>
    <col min="9734" max="9734" width="10.1640625" style="323" customWidth="1"/>
    <col min="9735" max="9736" width="9.5" style="323" customWidth="1"/>
    <col min="9737" max="9741" width="8.83203125" style="323" customWidth="1"/>
    <col min="9742" max="9742" width="11" style="323" customWidth="1"/>
    <col min="9743" max="9743" width="9.5" style="323" customWidth="1"/>
    <col min="9744" max="9744" width="1.83203125" style="323" customWidth="1"/>
    <col min="9745" max="9745" width="7.6640625" style="323" customWidth="1"/>
    <col min="9746" max="9746" width="8.33203125" style="323" customWidth="1"/>
    <col min="9747" max="9747" width="0.5" style="323" customWidth="1"/>
    <col min="9748" max="9748" width="2.5" style="323" customWidth="1"/>
    <col min="9749" max="9979" width="9.33203125" style="323"/>
    <col min="9980" max="9981" width="3" style="323" customWidth="1"/>
    <col min="9982" max="9982" width="1.1640625" style="323" customWidth="1"/>
    <col min="9983" max="9984" width="5.83203125" style="323" customWidth="1"/>
    <col min="9985" max="9985" width="6.33203125" style="323" customWidth="1"/>
    <col min="9986" max="9986" width="21.83203125" style="323" customWidth="1"/>
    <col min="9987" max="9987" width="7" style="323" customWidth="1"/>
    <col min="9988" max="9988" width="4.5" style="323" customWidth="1"/>
    <col min="9989" max="9989" width="11" style="323" customWidth="1"/>
    <col min="9990" max="9990" width="10.1640625" style="323" customWidth="1"/>
    <col min="9991" max="9992" width="9.5" style="323" customWidth="1"/>
    <col min="9993" max="9997" width="8.83203125" style="323" customWidth="1"/>
    <col min="9998" max="9998" width="11" style="323" customWidth="1"/>
    <col min="9999" max="9999" width="9.5" style="323" customWidth="1"/>
    <col min="10000" max="10000" width="1.83203125" style="323" customWidth="1"/>
    <col min="10001" max="10001" width="7.6640625" style="323" customWidth="1"/>
    <col min="10002" max="10002" width="8.33203125" style="323" customWidth="1"/>
    <col min="10003" max="10003" width="0.5" style="323" customWidth="1"/>
    <col min="10004" max="10004" width="2.5" style="323" customWidth="1"/>
    <col min="10005" max="10235" width="9.33203125" style="323"/>
    <col min="10236" max="10237" width="3" style="323" customWidth="1"/>
    <col min="10238" max="10238" width="1.1640625" style="323" customWidth="1"/>
    <col min="10239" max="10240" width="5.83203125" style="323" customWidth="1"/>
    <col min="10241" max="10241" width="6.33203125" style="323" customWidth="1"/>
    <col min="10242" max="10242" width="21.83203125" style="323" customWidth="1"/>
    <col min="10243" max="10243" width="7" style="323" customWidth="1"/>
    <col min="10244" max="10244" width="4.5" style="323" customWidth="1"/>
    <col min="10245" max="10245" width="11" style="323" customWidth="1"/>
    <col min="10246" max="10246" width="10.1640625" style="323" customWidth="1"/>
    <col min="10247" max="10248" width="9.5" style="323" customWidth="1"/>
    <col min="10249" max="10253" width="8.83203125" style="323" customWidth="1"/>
    <col min="10254" max="10254" width="11" style="323" customWidth="1"/>
    <col min="10255" max="10255" width="9.5" style="323" customWidth="1"/>
    <col min="10256" max="10256" width="1.83203125" style="323" customWidth="1"/>
    <col min="10257" max="10257" width="7.6640625" style="323" customWidth="1"/>
    <col min="10258" max="10258" width="8.33203125" style="323" customWidth="1"/>
    <col min="10259" max="10259" width="0.5" style="323" customWidth="1"/>
    <col min="10260" max="10260" width="2.5" style="323" customWidth="1"/>
    <col min="10261" max="10491" width="9.33203125" style="323"/>
    <col min="10492" max="10493" width="3" style="323" customWidth="1"/>
    <col min="10494" max="10494" width="1.1640625" style="323" customWidth="1"/>
    <col min="10495" max="10496" width="5.83203125" style="323" customWidth="1"/>
    <col min="10497" max="10497" width="6.33203125" style="323" customWidth="1"/>
    <col min="10498" max="10498" width="21.83203125" style="323" customWidth="1"/>
    <col min="10499" max="10499" width="7" style="323" customWidth="1"/>
    <col min="10500" max="10500" width="4.5" style="323" customWidth="1"/>
    <col min="10501" max="10501" width="11" style="323" customWidth="1"/>
    <col min="10502" max="10502" width="10.1640625" style="323" customWidth="1"/>
    <col min="10503" max="10504" width="9.5" style="323" customWidth="1"/>
    <col min="10505" max="10509" width="8.83203125" style="323" customWidth="1"/>
    <col min="10510" max="10510" width="11" style="323" customWidth="1"/>
    <col min="10511" max="10511" width="9.5" style="323" customWidth="1"/>
    <col min="10512" max="10512" width="1.83203125" style="323" customWidth="1"/>
    <col min="10513" max="10513" width="7.6640625" style="323" customWidth="1"/>
    <col min="10514" max="10514" width="8.33203125" style="323" customWidth="1"/>
    <col min="10515" max="10515" width="0.5" style="323" customWidth="1"/>
    <col min="10516" max="10516" width="2.5" style="323" customWidth="1"/>
    <col min="10517" max="10747" width="9.33203125" style="323"/>
    <col min="10748" max="10749" width="3" style="323" customWidth="1"/>
    <col min="10750" max="10750" width="1.1640625" style="323" customWidth="1"/>
    <col min="10751" max="10752" width="5.83203125" style="323" customWidth="1"/>
    <col min="10753" max="10753" width="6.33203125" style="323" customWidth="1"/>
    <col min="10754" max="10754" width="21.83203125" style="323" customWidth="1"/>
    <col min="10755" max="10755" width="7" style="323" customWidth="1"/>
    <col min="10756" max="10756" width="4.5" style="323" customWidth="1"/>
    <col min="10757" max="10757" width="11" style="323" customWidth="1"/>
    <col min="10758" max="10758" width="10.1640625" style="323" customWidth="1"/>
    <col min="10759" max="10760" width="9.5" style="323" customWidth="1"/>
    <col min="10761" max="10765" width="8.83203125" style="323" customWidth="1"/>
    <col min="10766" max="10766" width="11" style="323" customWidth="1"/>
    <col min="10767" max="10767" width="9.5" style="323" customWidth="1"/>
    <col min="10768" max="10768" width="1.83203125" style="323" customWidth="1"/>
    <col min="10769" max="10769" width="7.6640625" style="323" customWidth="1"/>
    <col min="10770" max="10770" width="8.33203125" style="323" customWidth="1"/>
    <col min="10771" max="10771" width="0.5" style="323" customWidth="1"/>
    <col min="10772" max="10772" width="2.5" style="323" customWidth="1"/>
    <col min="10773" max="11003" width="9.33203125" style="323"/>
    <col min="11004" max="11005" width="3" style="323" customWidth="1"/>
    <col min="11006" max="11006" width="1.1640625" style="323" customWidth="1"/>
    <col min="11007" max="11008" width="5.83203125" style="323" customWidth="1"/>
    <col min="11009" max="11009" width="6.33203125" style="323" customWidth="1"/>
    <col min="11010" max="11010" width="21.83203125" style="323" customWidth="1"/>
    <col min="11011" max="11011" width="7" style="323" customWidth="1"/>
    <col min="11012" max="11012" width="4.5" style="323" customWidth="1"/>
    <col min="11013" max="11013" width="11" style="323" customWidth="1"/>
    <col min="11014" max="11014" width="10.1640625" style="323" customWidth="1"/>
    <col min="11015" max="11016" width="9.5" style="323" customWidth="1"/>
    <col min="11017" max="11021" width="8.83203125" style="323" customWidth="1"/>
    <col min="11022" max="11022" width="11" style="323" customWidth="1"/>
    <col min="11023" max="11023" width="9.5" style="323" customWidth="1"/>
    <col min="11024" max="11024" width="1.83203125" style="323" customWidth="1"/>
    <col min="11025" max="11025" width="7.6640625" style="323" customWidth="1"/>
    <col min="11026" max="11026" width="8.33203125" style="323" customWidth="1"/>
    <col min="11027" max="11027" width="0.5" style="323" customWidth="1"/>
    <col min="11028" max="11028" width="2.5" style="323" customWidth="1"/>
    <col min="11029" max="11259" width="9.33203125" style="323"/>
    <col min="11260" max="11261" width="3" style="323" customWidth="1"/>
    <col min="11262" max="11262" width="1.1640625" style="323" customWidth="1"/>
    <col min="11263" max="11264" width="5.83203125" style="323" customWidth="1"/>
    <col min="11265" max="11265" width="6.33203125" style="323" customWidth="1"/>
    <col min="11266" max="11266" width="21.83203125" style="323" customWidth="1"/>
    <col min="11267" max="11267" width="7" style="323" customWidth="1"/>
    <col min="11268" max="11268" width="4.5" style="323" customWidth="1"/>
    <col min="11269" max="11269" width="11" style="323" customWidth="1"/>
    <col min="11270" max="11270" width="10.1640625" style="323" customWidth="1"/>
    <col min="11271" max="11272" width="9.5" style="323" customWidth="1"/>
    <col min="11273" max="11277" width="8.83203125" style="323" customWidth="1"/>
    <col min="11278" max="11278" width="11" style="323" customWidth="1"/>
    <col min="11279" max="11279" width="9.5" style="323" customWidth="1"/>
    <col min="11280" max="11280" width="1.83203125" style="323" customWidth="1"/>
    <col min="11281" max="11281" width="7.6640625" style="323" customWidth="1"/>
    <col min="11282" max="11282" width="8.33203125" style="323" customWidth="1"/>
    <col min="11283" max="11283" width="0.5" style="323" customWidth="1"/>
    <col min="11284" max="11284" width="2.5" style="323" customWidth="1"/>
    <col min="11285" max="11515" width="9.33203125" style="323"/>
    <col min="11516" max="11517" width="3" style="323" customWidth="1"/>
    <col min="11518" max="11518" width="1.1640625" style="323" customWidth="1"/>
    <col min="11519" max="11520" width="5.83203125" style="323" customWidth="1"/>
    <col min="11521" max="11521" width="6.33203125" style="323" customWidth="1"/>
    <col min="11522" max="11522" width="21.83203125" style="323" customWidth="1"/>
    <col min="11523" max="11523" width="7" style="323" customWidth="1"/>
    <col min="11524" max="11524" width="4.5" style="323" customWidth="1"/>
    <col min="11525" max="11525" width="11" style="323" customWidth="1"/>
    <col min="11526" max="11526" width="10.1640625" style="323" customWidth="1"/>
    <col min="11527" max="11528" width="9.5" style="323" customWidth="1"/>
    <col min="11529" max="11533" width="8.83203125" style="323" customWidth="1"/>
    <col min="11534" max="11534" width="11" style="323" customWidth="1"/>
    <col min="11535" max="11535" width="9.5" style="323" customWidth="1"/>
    <col min="11536" max="11536" width="1.83203125" style="323" customWidth="1"/>
    <col min="11537" max="11537" width="7.6640625" style="323" customWidth="1"/>
    <col min="11538" max="11538" width="8.33203125" style="323" customWidth="1"/>
    <col min="11539" max="11539" width="0.5" style="323" customWidth="1"/>
    <col min="11540" max="11540" width="2.5" style="323" customWidth="1"/>
    <col min="11541" max="11771" width="9.33203125" style="323"/>
    <col min="11772" max="11773" width="3" style="323" customWidth="1"/>
    <col min="11774" max="11774" width="1.1640625" style="323" customWidth="1"/>
    <col min="11775" max="11776" width="5.83203125" style="323" customWidth="1"/>
    <col min="11777" max="11777" width="6.33203125" style="323" customWidth="1"/>
    <col min="11778" max="11778" width="21.83203125" style="323" customWidth="1"/>
    <col min="11779" max="11779" width="7" style="323" customWidth="1"/>
    <col min="11780" max="11780" width="4.5" style="323" customWidth="1"/>
    <col min="11781" max="11781" width="11" style="323" customWidth="1"/>
    <col min="11782" max="11782" width="10.1640625" style="323" customWidth="1"/>
    <col min="11783" max="11784" width="9.5" style="323" customWidth="1"/>
    <col min="11785" max="11789" width="8.83203125" style="323" customWidth="1"/>
    <col min="11790" max="11790" width="11" style="323" customWidth="1"/>
    <col min="11791" max="11791" width="9.5" style="323" customWidth="1"/>
    <col min="11792" max="11792" width="1.83203125" style="323" customWidth="1"/>
    <col min="11793" max="11793" width="7.6640625" style="323" customWidth="1"/>
    <col min="11794" max="11794" width="8.33203125" style="323" customWidth="1"/>
    <col min="11795" max="11795" width="0.5" style="323" customWidth="1"/>
    <col min="11796" max="11796" width="2.5" style="323" customWidth="1"/>
    <col min="11797" max="12027" width="9.33203125" style="323"/>
    <col min="12028" max="12029" width="3" style="323" customWidth="1"/>
    <col min="12030" max="12030" width="1.1640625" style="323" customWidth="1"/>
    <col min="12031" max="12032" width="5.83203125" style="323" customWidth="1"/>
    <col min="12033" max="12033" width="6.33203125" style="323" customWidth="1"/>
    <col min="12034" max="12034" width="21.83203125" style="323" customWidth="1"/>
    <col min="12035" max="12035" width="7" style="323" customWidth="1"/>
    <col min="12036" max="12036" width="4.5" style="323" customWidth="1"/>
    <col min="12037" max="12037" width="11" style="323" customWidth="1"/>
    <col min="12038" max="12038" width="10.1640625" style="323" customWidth="1"/>
    <col min="12039" max="12040" width="9.5" style="323" customWidth="1"/>
    <col min="12041" max="12045" width="8.83203125" style="323" customWidth="1"/>
    <col min="12046" max="12046" width="11" style="323" customWidth="1"/>
    <col min="12047" max="12047" width="9.5" style="323" customWidth="1"/>
    <col min="12048" max="12048" width="1.83203125" style="323" customWidth="1"/>
    <col min="12049" max="12049" width="7.6640625" style="323" customWidth="1"/>
    <col min="12050" max="12050" width="8.33203125" style="323" customWidth="1"/>
    <col min="12051" max="12051" width="0.5" style="323" customWidth="1"/>
    <col min="12052" max="12052" width="2.5" style="323" customWidth="1"/>
    <col min="12053" max="12283" width="9.33203125" style="323"/>
    <col min="12284" max="12285" width="3" style="323" customWidth="1"/>
    <col min="12286" max="12286" width="1.1640625" style="323" customWidth="1"/>
    <col min="12287" max="12288" width="5.83203125" style="323" customWidth="1"/>
    <col min="12289" max="12289" width="6.33203125" style="323" customWidth="1"/>
    <col min="12290" max="12290" width="21.83203125" style="323" customWidth="1"/>
    <col min="12291" max="12291" width="7" style="323" customWidth="1"/>
    <col min="12292" max="12292" width="4.5" style="323" customWidth="1"/>
    <col min="12293" max="12293" width="11" style="323" customWidth="1"/>
    <col min="12294" max="12294" width="10.1640625" style="323" customWidth="1"/>
    <col min="12295" max="12296" width="9.5" style="323" customWidth="1"/>
    <col min="12297" max="12301" width="8.83203125" style="323" customWidth="1"/>
    <col min="12302" max="12302" width="11" style="323" customWidth="1"/>
    <col min="12303" max="12303" width="9.5" style="323" customWidth="1"/>
    <col min="12304" max="12304" width="1.83203125" style="323" customWidth="1"/>
    <col min="12305" max="12305" width="7.6640625" style="323" customWidth="1"/>
    <col min="12306" max="12306" width="8.33203125" style="323" customWidth="1"/>
    <col min="12307" max="12307" width="0.5" style="323" customWidth="1"/>
    <col min="12308" max="12308" width="2.5" style="323" customWidth="1"/>
    <col min="12309" max="12539" width="9.33203125" style="323"/>
    <col min="12540" max="12541" width="3" style="323" customWidth="1"/>
    <col min="12542" max="12542" width="1.1640625" style="323" customWidth="1"/>
    <col min="12543" max="12544" width="5.83203125" style="323" customWidth="1"/>
    <col min="12545" max="12545" width="6.33203125" style="323" customWidth="1"/>
    <col min="12546" max="12546" width="21.83203125" style="323" customWidth="1"/>
    <col min="12547" max="12547" width="7" style="323" customWidth="1"/>
    <col min="12548" max="12548" width="4.5" style="323" customWidth="1"/>
    <col min="12549" max="12549" width="11" style="323" customWidth="1"/>
    <col min="12550" max="12550" width="10.1640625" style="323" customWidth="1"/>
    <col min="12551" max="12552" width="9.5" style="323" customWidth="1"/>
    <col min="12553" max="12557" width="8.83203125" style="323" customWidth="1"/>
    <col min="12558" max="12558" width="11" style="323" customWidth="1"/>
    <col min="12559" max="12559" width="9.5" style="323" customWidth="1"/>
    <col min="12560" max="12560" width="1.83203125" style="323" customWidth="1"/>
    <col min="12561" max="12561" width="7.6640625" style="323" customWidth="1"/>
    <col min="12562" max="12562" width="8.33203125" style="323" customWidth="1"/>
    <col min="12563" max="12563" width="0.5" style="323" customWidth="1"/>
    <col min="12564" max="12564" width="2.5" style="323" customWidth="1"/>
    <col min="12565" max="12795" width="9.33203125" style="323"/>
    <col min="12796" max="12797" width="3" style="323" customWidth="1"/>
    <col min="12798" max="12798" width="1.1640625" style="323" customWidth="1"/>
    <col min="12799" max="12800" width="5.83203125" style="323" customWidth="1"/>
    <col min="12801" max="12801" width="6.33203125" style="323" customWidth="1"/>
    <col min="12802" max="12802" width="21.83203125" style="323" customWidth="1"/>
    <col min="12803" max="12803" width="7" style="323" customWidth="1"/>
    <col min="12804" max="12804" width="4.5" style="323" customWidth="1"/>
    <col min="12805" max="12805" width="11" style="323" customWidth="1"/>
    <col min="12806" max="12806" width="10.1640625" style="323" customWidth="1"/>
    <col min="12807" max="12808" width="9.5" style="323" customWidth="1"/>
    <col min="12809" max="12813" width="8.83203125" style="323" customWidth="1"/>
    <col min="12814" max="12814" width="11" style="323" customWidth="1"/>
    <col min="12815" max="12815" width="9.5" style="323" customWidth="1"/>
    <col min="12816" max="12816" width="1.83203125" style="323" customWidth="1"/>
    <col min="12817" max="12817" width="7.6640625" style="323" customWidth="1"/>
    <col min="12818" max="12818" width="8.33203125" style="323" customWidth="1"/>
    <col min="12819" max="12819" width="0.5" style="323" customWidth="1"/>
    <col min="12820" max="12820" width="2.5" style="323" customWidth="1"/>
    <col min="12821" max="13051" width="9.33203125" style="323"/>
    <col min="13052" max="13053" width="3" style="323" customWidth="1"/>
    <col min="13054" max="13054" width="1.1640625" style="323" customWidth="1"/>
    <col min="13055" max="13056" width="5.83203125" style="323" customWidth="1"/>
    <col min="13057" max="13057" width="6.33203125" style="323" customWidth="1"/>
    <col min="13058" max="13058" width="21.83203125" style="323" customWidth="1"/>
    <col min="13059" max="13059" width="7" style="323" customWidth="1"/>
    <col min="13060" max="13060" width="4.5" style="323" customWidth="1"/>
    <col min="13061" max="13061" width="11" style="323" customWidth="1"/>
    <col min="13062" max="13062" width="10.1640625" style="323" customWidth="1"/>
    <col min="13063" max="13064" width="9.5" style="323" customWidth="1"/>
    <col min="13065" max="13069" width="8.83203125" style="323" customWidth="1"/>
    <col min="13070" max="13070" width="11" style="323" customWidth="1"/>
    <col min="13071" max="13071" width="9.5" style="323" customWidth="1"/>
    <col min="13072" max="13072" width="1.83203125" style="323" customWidth="1"/>
    <col min="13073" max="13073" width="7.6640625" style="323" customWidth="1"/>
    <col min="13074" max="13074" width="8.33203125" style="323" customWidth="1"/>
    <col min="13075" max="13075" width="0.5" style="323" customWidth="1"/>
    <col min="13076" max="13076" width="2.5" style="323" customWidth="1"/>
    <col min="13077" max="13307" width="9.33203125" style="323"/>
    <col min="13308" max="13309" width="3" style="323" customWidth="1"/>
    <col min="13310" max="13310" width="1.1640625" style="323" customWidth="1"/>
    <col min="13311" max="13312" width="5.83203125" style="323" customWidth="1"/>
    <col min="13313" max="13313" width="6.33203125" style="323" customWidth="1"/>
    <col min="13314" max="13314" width="21.83203125" style="323" customWidth="1"/>
    <col min="13315" max="13315" width="7" style="323" customWidth="1"/>
    <col min="13316" max="13316" width="4.5" style="323" customWidth="1"/>
    <col min="13317" max="13317" width="11" style="323" customWidth="1"/>
    <col min="13318" max="13318" width="10.1640625" style="323" customWidth="1"/>
    <col min="13319" max="13320" width="9.5" style="323" customWidth="1"/>
    <col min="13321" max="13325" width="8.83203125" style="323" customWidth="1"/>
    <col min="13326" max="13326" width="11" style="323" customWidth="1"/>
    <col min="13327" max="13327" width="9.5" style="323" customWidth="1"/>
    <col min="13328" max="13328" width="1.83203125" style="323" customWidth="1"/>
    <col min="13329" max="13329" width="7.6640625" style="323" customWidth="1"/>
    <col min="13330" max="13330" width="8.33203125" style="323" customWidth="1"/>
    <col min="13331" max="13331" width="0.5" style="323" customWidth="1"/>
    <col min="13332" max="13332" width="2.5" style="323" customWidth="1"/>
    <col min="13333" max="13563" width="9.33203125" style="323"/>
    <col min="13564" max="13565" width="3" style="323" customWidth="1"/>
    <col min="13566" max="13566" width="1.1640625" style="323" customWidth="1"/>
    <col min="13567" max="13568" width="5.83203125" style="323" customWidth="1"/>
    <col min="13569" max="13569" width="6.33203125" style="323" customWidth="1"/>
    <col min="13570" max="13570" width="21.83203125" style="323" customWidth="1"/>
    <col min="13571" max="13571" width="7" style="323" customWidth="1"/>
    <col min="13572" max="13572" width="4.5" style="323" customWidth="1"/>
    <col min="13573" max="13573" width="11" style="323" customWidth="1"/>
    <col min="13574" max="13574" width="10.1640625" style="323" customWidth="1"/>
    <col min="13575" max="13576" width="9.5" style="323" customWidth="1"/>
    <col min="13577" max="13581" width="8.83203125" style="323" customWidth="1"/>
    <col min="13582" max="13582" width="11" style="323" customWidth="1"/>
    <col min="13583" max="13583" width="9.5" style="323" customWidth="1"/>
    <col min="13584" max="13584" width="1.83203125" style="323" customWidth="1"/>
    <col min="13585" max="13585" width="7.6640625" style="323" customWidth="1"/>
    <col min="13586" max="13586" width="8.33203125" style="323" customWidth="1"/>
    <col min="13587" max="13587" width="0.5" style="323" customWidth="1"/>
    <col min="13588" max="13588" width="2.5" style="323" customWidth="1"/>
    <col min="13589" max="13819" width="9.33203125" style="323"/>
    <col min="13820" max="13821" width="3" style="323" customWidth="1"/>
    <col min="13822" max="13822" width="1.1640625" style="323" customWidth="1"/>
    <col min="13823" max="13824" width="5.83203125" style="323" customWidth="1"/>
    <col min="13825" max="13825" width="6.33203125" style="323" customWidth="1"/>
    <col min="13826" max="13826" width="21.83203125" style="323" customWidth="1"/>
    <col min="13827" max="13827" width="7" style="323" customWidth="1"/>
    <col min="13828" max="13828" width="4.5" style="323" customWidth="1"/>
    <col min="13829" max="13829" width="11" style="323" customWidth="1"/>
    <col min="13830" max="13830" width="10.1640625" style="323" customWidth="1"/>
    <col min="13831" max="13832" width="9.5" style="323" customWidth="1"/>
    <col min="13833" max="13837" width="8.83203125" style="323" customWidth="1"/>
    <col min="13838" max="13838" width="11" style="323" customWidth="1"/>
    <col min="13839" max="13839" width="9.5" style="323" customWidth="1"/>
    <col min="13840" max="13840" width="1.83203125" style="323" customWidth="1"/>
    <col min="13841" max="13841" width="7.6640625" style="323" customWidth="1"/>
    <col min="13842" max="13842" width="8.33203125" style="323" customWidth="1"/>
    <col min="13843" max="13843" width="0.5" style="323" customWidth="1"/>
    <col min="13844" max="13844" width="2.5" style="323" customWidth="1"/>
    <col min="13845" max="14075" width="9.33203125" style="323"/>
    <col min="14076" max="14077" width="3" style="323" customWidth="1"/>
    <col min="14078" max="14078" width="1.1640625" style="323" customWidth="1"/>
    <col min="14079" max="14080" width="5.83203125" style="323" customWidth="1"/>
    <col min="14081" max="14081" width="6.33203125" style="323" customWidth="1"/>
    <col min="14082" max="14082" width="21.83203125" style="323" customWidth="1"/>
    <col min="14083" max="14083" width="7" style="323" customWidth="1"/>
    <col min="14084" max="14084" width="4.5" style="323" customWidth="1"/>
    <col min="14085" max="14085" width="11" style="323" customWidth="1"/>
    <col min="14086" max="14086" width="10.1640625" style="323" customWidth="1"/>
    <col min="14087" max="14088" width="9.5" style="323" customWidth="1"/>
    <col min="14089" max="14093" width="8.83203125" style="323" customWidth="1"/>
    <col min="14094" max="14094" width="11" style="323" customWidth="1"/>
    <col min="14095" max="14095" width="9.5" style="323" customWidth="1"/>
    <col min="14096" max="14096" width="1.83203125" style="323" customWidth="1"/>
    <col min="14097" max="14097" width="7.6640625" style="323" customWidth="1"/>
    <col min="14098" max="14098" width="8.33203125" style="323" customWidth="1"/>
    <col min="14099" max="14099" width="0.5" style="323" customWidth="1"/>
    <col min="14100" max="14100" width="2.5" style="323" customWidth="1"/>
    <col min="14101" max="14331" width="9.33203125" style="323"/>
    <col min="14332" max="14333" width="3" style="323" customWidth="1"/>
    <col min="14334" max="14334" width="1.1640625" style="323" customWidth="1"/>
    <col min="14335" max="14336" width="5.83203125" style="323" customWidth="1"/>
    <col min="14337" max="14337" width="6.33203125" style="323" customWidth="1"/>
    <col min="14338" max="14338" width="21.83203125" style="323" customWidth="1"/>
    <col min="14339" max="14339" width="7" style="323" customWidth="1"/>
    <col min="14340" max="14340" width="4.5" style="323" customWidth="1"/>
    <col min="14341" max="14341" width="11" style="323" customWidth="1"/>
    <col min="14342" max="14342" width="10.1640625" style="323" customWidth="1"/>
    <col min="14343" max="14344" width="9.5" style="323" customWidth="1"/>
    <col min="14345" max="14349" width="8.83203125" style="323" customWidth="1"/>
    <col min="14350" max="14350" width="11" style="323" customWidth="1"/>
    <col min="14351" max="14351" width="9.5" style="323" customWidth="1"/>
    <col min="14352" max="14352" width="1.83203125" style="323" customWidth="1"/>
    <col min="14353" max="14353" width="7.6640625" style="323" customWidth="1"/>
    <col min="14354" max="14354" width="8.33203125" style="323" customWidth="1"/>
    <col min="14355" max="14355" width="0.5" style="323" customWidth="1"/>
    <col min="14356" max="14356" width="2.5" style="323" customWidth="1"/>
    <col min="14357" max="14587" width="9.33203125" style="323"/>
    <col min="14588" max="14589" width="3" style="323" customWidth="1"/>
    <col min="14590" max="14590" width="1.1640625" style="323" customWidth="1"/>
    <col min="14591" max="14592" width="5.83203125" style="323" customWidth="1"/>
    <col min="14593" max="14593" width="6.33203125" style="323" customWidth="1"/>
    <col min="14594" max="14594" width="21.83203125" style="323" customWidth="1"/>
    <col min="14595" max="14595" width="7" style="323" customWidth="1"/>
    <col min="14596" max="14596" width="4.5" style="323" customWidth="1"/>
    <col min="14597" max="14597" width="11" style="323" customWidth="1"/>
    <col min="14598" max="14598" width="10.1640625" style="323" customWidth="1"/>
    <col min="14599" max="14600" width="9.5" style="323" customWidth="1"/>
    <col min="14601" max="14605" width="8.83203125" style="323" customWidth="1"/>
    <col min="14606" max="14606" width="11" style="323" customWidth="1"/>
    <col min="14607" max="14607" width="9.5" style="323" customWidth="1"/>
    <col min="14608" max="14608" width="1.83203125" style="323" customWidth="1"/>
    <col min="14609" max="14609" width="7.6640625" style="323" customWidth="1"/>
    <col min="14610" max="14610" width="8.33203125" style="323" customWidth="1"/>
    <col min="14611" max="14611" width="0.5" style="323" customWidth="1"/>
    <col min="14612" max="14612" width="2.5" style="323" customWidth="1"/>
    <col min="14613" max="14843" width="9.33203125" style="323"/>
    <col min="14844" max="14845" width="3" style="323" customWidth="1"/>
    <col min="14846" max="14846" width="1.1640625" style="323" customWidth="1"/>
    <col min="14847" max="14848" width="5.83203125" style="323" customWidth="1"/>
    <col min="14849" max="14849" width="6.33203125" style="323" customWidth="1"/>
    <col min="14850" max="14850" width="21.83203125" style="323" customWidth="1"/>
    <col min="14851" max="14851" width="7" style="323" customWidth="1"/>
    <col min="14852" max="14852" width="4.5" style="323" customWidth="1"/>
    <col min="14853" max="14853" width="11" style="323" customWidth="1"/>
    <col min="14854" max="14854" width="10.1640625" style="323" customWidth="1"/>
    <col min="14855" max="14856" width="9.5" style="323" customWidth="1"/>
    <col min="14857" max="14861" width="8.83203125" style="323" customWidth="1"/>
    <col min="14862" max="14862" width="11" style="323" customWidth="1"/>
    <col min="14863" max="14863" width="9.5" style="323" customWidth="1"/>
    <col min="14864" max="14864" width="1.83203125" style="323" customWidth="1"/>
    <col min="14865" max="14865" width="7.6640625" style="323" customWidth="1"/>
    <col min="14866" max="14866" width="8.33203125" style="323" customWidth="1"/>
    <col min="14867" max="14867" width="0.5" style="323" customWidth="1"/>
    <col min="14868" max="14868" width="2.5" style="323" customWidth="1"/>
    <col min="14869" max="15099" width="9.33203125" style="323"/>
    <col min="15100" max="15101" width="3" style="323" customWidth="1"/>
    <col min="15102" max="15102" width="1.1640625" style="323" customWidth="1"/>
    <col min="15103" max="15104" width="5.83203125" style="323" customWidth="1"/>
    <col min="15105" max="15105" width="6.33203125" style="323" customWidth="1"/>
    <col min="15106" max="15106" width="21.83203125" style="323" customWidth="1"/>
    <col min="15107" max="15107" width="7" style="323" customWidth="1"/>
    <col min="15108" max="15108" width="4.5" style="323" customWidth="1"/>
    <col min="15109" max="15109" width="11" style="323" customWidth="1"/>
    <col min="15110" max="15110" width="10.1640625" style="323" customWidth="1"/>
    <col min="15111" max="15112" width="9.5" style="323" customWidth="1"/>
    <col min="15113" max="15117" width="8.83203125" style="323" customWidth="1"/>
    <col min="15118" max="15118" width="11" style="323" customWidth="1"/>
    <col min="15119" max="15119" width="9.5" style="323" customWidth="1"/>
    <col min="15120" max="15120" width="1.83203125" style="323" customWidth="1"/>
    <col min="15121" max="15121" width="7.6640625" style="323" customWidth="1"/>
    <col min="15122" max="15122" width="8.33203125" style="323" customWidth="1"/>
    <col min="15123" max="15123" width="0.5" style="323" customWidth="1"/>
    <col min="15124" max="15124" width="2.5" style="323" customWidth="1"/>
    <col min="15125" max="15355" width="9.33203125" style="323"/>
    <col min="15356" max="15357" width="3" style="323" customWidth="1"/>
    <col min="15358" max="15358" width="1.1640625" style="323" customWidth="1"/>
    <col min="15359" max="15360" width="5.83203125" style="323" customWidth="1"/>
    <col min="15361" max="15361" width="6.33203125" style="323" customWidth="1"/>
    <col min="15362" max="15362" width="21.83203125" style="323" customWidth="1"/>
    <col min="15363" max="15363" width="7" style="323" customWidth="1"/>
    <col min="15364" max="15364" width="4.5" style="323" customWidth="1"/>
    <col min="15365" max="15365" width="11" style="323" customWidth="1"/>
    <col min="15366" max="15366" width="10.1640625" style="323" customWidth="1"/>
    <col min="15367" max="15368" width="9.5" style="323" customWidth="1"/>
    <col min="15369" max="15373" width="8.83203125" style="323" customWidth="1"/>
    <col min="15374" max="15374" width="11" style="323" customWidth="1"/>
    <col min="15375" max="15375" width="9.5" style="323" customWidth="1"/>
    <col min="15376" max="15376" width="1.83203125" style="323" customWidth="1"/>
    <col min="15377" max="15377" width="7.6640625" style="323" customWidth="1"/>
    <col min="15378" max="15378" width="8.33203125" style="323" customWidth="1"/>
    <col min="15379" max="15379" width="0.5" style="323" customWidth="1"/>
    <col min="15380" max="15380" width="2.5" style="323" customWidth="1"/>
    <col min="15381" max="15611" width="9.33203125" style="323"/>
    <col min="15612" max="15613" width="3" style="323" customWidth="1"/>
    <col min="15614" max="15614" width="1.1640625" style="323" customWidth="1"/>
    <col min="15615" max="15616" width="5.83203125" style="323" customWidth="1"/>
    <col min="15617" max="15617" width="6.33203125" style="323" customWidth="1"/>
    <col min="15618" max="15618" width="21.83203125" style="323" customWidth="1"/>
    <col min="15619" max="15619" width="7" style="323" customWidth="1"/>
    <col min="15620" max="15620" width="4.5" style="323" customWidth="1"/>
    <col min="15621" max="15621" width="11" style="323" customWidth="1"/>
    <col min="15622" max="15622" width="10.1640625" style="323" customWidth="1"/>
    <col min="15623" max="15624" width="9.5" style="323" customWidth="1"/>
    <col min="15625" max="15629" width="8.83203125" style="323" customWidth="1"/>
    <col min="15630" max="15630" width="11" style="323" customWidth="1"/>
    <col min="15631" max="15631" width="9.5" style="323" customWidth="1"/>
    <col min="15632" max="15632" width="1.83203125" style="323" customWidth="1"/>
    <col min="15633" max="15633" width="7.6640625" style="323" customWidth="1"/>
    <col min="15634" max="15634" width="8.33203125" style="323" customWidth="1"/>
    <col min="15635" max="15635" width="0.5" style="323" customWidth="1"/>
    <col min="15636" max="15636" width="2.5" style="323" customWidth="1"/>
    <col min="15637" max="15867" width="9.33203125" style="323"/>
    <col min="15868" max="15869" width="3" style="323" customWidth="1"/>
    <col min="15870" max="15870" width="1.1640625" style="323" customWidth="1"/>
    <col min="15871" max="15872" width="5.83203125" style="323" customWidth="1"/>
    <col min="15873" max="15873" width="6.33203125" style="323" customWidth="1"/>
    <col min="15874" max="15874" width="21.83203125" style="323" customWidth="1"/>
    <col min="15875" max="15875" width="7" style="323" customWidth="1"/>
    <col min="15876" max="15876" width="4.5" style="323" customWidth="1"/>
    <col min="15877" max="15877" width="11" style="323" customWidth="1"/>
    <col min="15878" max="15878" width="10.1640625" style="323" customWidth="1"/>
    <col min="15879" max="15880" width="9.5" style="323" customWidth="1"/>
    <col min="15881" max="15885" width="8.83203125" style="323" customWidth="1"/>
    <col min="15886" max="15886" width="11" style="323" customWidth="1"/>
    <col min="15887" max="15887" width="9.5" style="323" customWidth="1"/>
    <col min="15888" max="15888" width="1.83203125" style="323" customWidth="1"/>
    <col min="15889" max="15889" width="7.6640625" style="323" customWidth="1"/>
    <col min="15890" max="15890" width="8.33203125" style="323" customWidth="1"/>
    <col min="15891" max="15891" width="0.5" style="323" customWidth="1"/>
    <col min="15892" max="15892" width="2.5" style="323" customWidth="1"/>
    <col min="15893" max="16123" width="9.33203125" style="323"/>
    <col min="16124" max="16125" width="3" style="323" customWidth="1"/>
    <col min="16126" max="16126" width="1.1640625" style="323" customWidth="1"/>
    <col min="16127" max="16128" width="5.83203125" style="323" customWidth="1"/>
    <col min="16129" max="16129" width="6.33203125" style="323" customWidth="1"/>
    <col min="16130" max="16130" width="21.83203125" style="323" customWidth="1"/>
    <col min="16131" max="16131" width="7" style="323" customWidth="1"/>
    <col min="16132" max="16132" width="4.5" style="323" customWidth="1"/>
    <col min="16133" max="16133" width="11" style="323" customWidth="1"/>
    <col min="16134" max="16134" width="10.1640625" style="323" customWidth="1"/>
    <col min="16135" max="16136" width="9.5" style="323" customWidth="1"/>
    <col min="16137" max="16141" width="8.83203125" style="323" customWidth="1"/>
    <col min="16142" max="16142" width="11" style="323" customWidth="1"/>
    <col min="16143" max="16143" width="9.5" style="323" customWidth="1"/>
    <col min="16144" max="16144" width="1.83203125" style="323" customWidth="1"/>
    <col min="16145" max="16145" width="7.6640625" style="323" customWidth="1"/>
    <col min="16146" max="16146" width="8.33203125" style="323" customWidth="1"/>
    <col min="16147" max="16147" width="0.5" style="323" customWidth="1"/>
    <col min="16148" max="16148" width="2.5" style="323" customWidth="1"/>
    <col min="16149" max="16384" width="9.33203125" style="323"/>
  </cols>
  <sheetData>
    <row r="1" spans="1:21" ht="8.25" customHeight="1"/>
    <row r="2" spans="1:21" ht="5.25" customHeight="1"/>
    <row r="3" spans="1:21" s="271" customFormat="1" ht="15" customHeight="1">
      <c r="B3" s="397" t="s">
        <v>472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</row>
    <row r="4" spans="1:21" ht="4.5" customHeight="1">
      <c r="A4" s="400"/>
      <c r="B4" s="400"/>
      <c r="C4" s="401"/>
      <c r="D4" s="401"/>
      <c r="E4" s="401"/>
      <c r="F4" s="321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322"/>
    </row>
    <row r="5" spans="1:21" ht="16.5" customHeight="1">
      <c r="B5" s="399" t="s">
        <v>0</v>
      </c>
      <c r="C5" s="399" t="s">
        <v>1</v>
      </c>
      <c r="D5" s="399" t="s">
        <v>2</v>
      </c>
      <c r="E5" s="399" t="s">
        <v>112</v>
      </c>
      <c r="F5" s="399" t="s">
        <v>113</v>
      </c>
      <c r="G5" s="399" t="s">
        <v>114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U5" s="322"/>
    </row>
    <row r="6" spans="1:21" ht="12.75" customHeight="1">
      <c r="B6" s="399"/>
      <c r="C6" s="399"/>
      <c r="D6" s="399"/>
      <c r="E6" s="399"/>
      <c r="F6" s="399"/>
      <c r="G6" s="399" t="s">
        <v>115</v>
      </c>
      <c r="H6" s="399" t="s">
        <v>116</v>
      </c>
      <c r="I6" s="399"/>
      <c r="J6" s="399"/>
      <c r="K6" s="399"/>
      <c r="L6" s="399"/>
      <c r="M6" s="399"/>
      <c r="N6" s="399"/>
      <c r="O6" s="399"/>
      <c r="P6" s="399" t="s">
        <v>117</v>
      </c>
      <c r="Q6" s="399" t="s">
        <v>116</v>
      </c>
      <c r="R6" s="399"/>
      <c r="S6" s="399"/>
      <c r="U6" s="322"/>
    </row>
    <row r="7" spans="1:21" ht="4.5" customHeight="1"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399"/>
      <c r="N7" s="399"/>
      <c r="O7" s="399"/>
      <c r="P7" s="399"/>
      <c r="Q7" s="399" t="s">
        <v>118</v>
      </c>
      <c r="R7" s="399" t="s">
        <v>119</v>
      </c>
      <c r="S7" s="399" t="s">
        <v>501</v>
      </c>
      <c r="U7" s="322"/>
    </row>
    <row r="8" spans="1:21" ht="6" customHeight="1">
      <c r="B8" s="399"/>
      <c r="C8" s="399"/>
      <c r="D8" s="399"/>
      <c r="E8" s="399"/>
      <c r="F8" s="399"/>
      <c r="G8" s="399"/>
      <c r="H8" s="399" t="s">
        <v>500</v>
      </c>
      <c r="I8" s="399" t="s">
        <v>116</v>
      </c>
      <c r="J8" s="399"/>
      <c r="K8" s="399" t="s">
        <v>120</v>
      </c>
      <c r="L8" s="399" t="s">
        <v>121</v>
      </c>
      <c r="M8" s="399" t="s">
        <v>122</v>
      </c>
      <c r="N8" s="399" t="s">
        <v>123</v>
      </c>
      <c r="O8" s="399" t="s">
        <v>124</v>
      </c>
      <c r="P8" s="399"/>
      <c r="Q8" s="399"/>
      <c r="R8" s="399"/>
      <c r="S8" s="399"/>
      <c r="U8" s="322"/>
    </row>
    <row r="9" spans="1:21" ht="6" customHeight="1"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 t="s">
        <v>125</v>
      </c>
      <c r="S9" s="399"/>
      <c r="U9" s="322"/>
    </row>
    <row r="10" spans="1:21" ht="79.5" customHeight="1">
      <c r="B10" s="399"/>
      <c r="C10" s="399"/>
      <c r="D10" s="399"/>
      <c r="E10" s="399"/>
      <c r="F10" s="399"/>
      <c r="G10" s="399"/>
      <c r="H10" s="399"/>
      <c r="I10" s="324" t="s">
        <v>126</v>
      </c>
      <c r="J10" s="324" t="s">
        <v>127</v>
      </c>
      <c r="K10" s="399"/>
      <c r="L10" s="399"/>
      <c r="M10" s="399"/>
      <c r="N10" s="399"/>
      <c r="O10" s="399"/>
      <c r="P10" s="399"/>
      <c r="Q10" s="399"/>
      <c r="R10" s="399"/>
      <c r="S10" s="399"/>
      <c r="U10" s="322"/>
    </row>
    <row r="11" spans="1:21" s="339" customFormat="1" ht="9.4" customHeight="1">
      <c r="B11" s="340">
        <v>1</v>
      </c>
      <c r="C11" s="340">
        <v>2</v>
      </c>
      <c r="D11" s="340">
        <v>3</v>
      </c>
      <c r="E11" s="340">
        <v>4</v>
      </c>
      <c r="F11" s="340">
        <v>5</v>
      </c>
      <c r="G11" s="340">
        <v>6</v>
      </c>
      <c r="H11" s="340">
        <v>7</v>
      </c>
      <c r="I11" s="340">
        <v>8</v>
      </c>
      <c r="J11" s="340">
        <v>9</v>
      </c>
      <c r="K11" s="340">
        <v>10</v>
      </c>
      <c r="L11" s="340">
        <v>11</v>
      </c>
      <c r="M11" s="340">
        <v>12</v>
      </c>
      <c r="N11" s="340">
        <v>13</v>
      </c>
      <c r="O11" s="340">
        <v>14</v>
      </c>
      <c r="P11" s="340">
        <v>15</v>
      </c>
      <c r="Q11" s="340">
        <v>16</v>
      </c>
      <c r="R11" s="340">
        <v>17</v>
      </c>
      <c r="S11" s="340">
        <v>18</v>
      </c>
      <c r="U11" s="341"/>
    </row>
    <row r="12" spans="1:21" s="318" customFormat="1" ht="17.25" customHeight="1">
      <c r="B12" s="325" t="s">
        <v>8</v>
      </c>
      <c r="C12" s="326"/>
      <c r="D12" s="326"/>
      <c r="E12" s="327" t="s">
        <v>128</v>
      </c>
      <c r="F12" s="328">
        <v>144000</v>
      </c>
      <c r="G12" s="328">
        <v>144000</v>
      </c>
      <c r="H12" s="328">
        <v>64000</v>
      </c>
      <c r="I12" s="328">
        <v>0</v>
      </c>
      <c r="J12" s="328">
        <v>64000</v>
      </c>
      <c r="K12" s="328">
        <v>80000</v>
      </c>
      <c r="L12" s="328">
        <v>0</v>
      </c>
      <c r="M12" s="328">
        <v>0</v>
      </c>
      <c r="N12" s="328">
        <v>0</v>
      </c>
      <c r="O12" s="328">
        <v>0</v>
      </c>
      <c r="P12" s="328">
        <v>0</v>
      </c>
      <c r="Q12" s="328">
        <v>0</v>
      </c>
      <c r="R12" s="328">
        <v>0</v>
      </c>
      <c r="S12" s="328">
        <v>0</v>
      </c>
      <c r="U12" s="319"/>
    </row>
    <row r="13" spans="1:21" s="318" customFormat="1" ht="23.25" customHeight="1">
      <c r="B13" s="329"/>
      <c r="C13" s="330" t="s">
        <v>10</v>
      </c>
      <c r="D13" s="329"/>
      <c r="E13" s="331" t="s">
        <v>11</v>
      </c>
      <c r="F13" s="332">
        <v>60000</v>
      </c>
      <c r="G13" s="332">
        <v>60000</v>
      </c>
      <c r="H13" s="332">
        <v>60000</v>
      </c>
      <c r="I13" s="332">
        <v>0</v>
      </c>
      <c r="J13" s="332">
        <v>60000</v>
      </c>
      <c r="K13" s="332">
        <v>0</v>
      </c>
      <c r="L13" s="332">
        <v>0</v>
      </c>
      <c r="M13" s="332">
        <v>0</v>
      </c>
      <c r="N13" s="332">
        <v>0</v>
      </c>
      <c r="O13" s="332">
        <v>0</v>
      </c>
      <c r="P13" s="332">
        <v>0</v>
      </c>
      <c r="Q13" s="332">
        <v>0</v>
      </c>
      <c r="R13" s="332">
        <v>0</v>
      </c>
      <c r="S13" s="332">
        <v>0</v>
      </c>
      <c r="U13" s="319"/>
    </row>
    <row r="14" spans="1:21" s="342" customFormat="1" ht="17.25" customHeight="1">
      <c r="B14" s="343"/>
      <c r="C14" s="344"/>
      <c r="D14" s="343"/>
      <c r="E14" s="345" t="s">
        <v>473</v>
      </c>
      <c r="F14" s="346">
        <v>60000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U14" s="347"/>
    </row>
    <row r="15" spans="1:21" ht="17.25" customHeight="1">
      <c r="B15" s="333"/>
      <c r="C15" s="333"/>
      <c r="D15" s="333">
        <v>4300</v>
      </c>
      <c r="E15" s="334" t="s">
        <v>129</v>
      </c>
      <c r="F15" s="335">
        <v>60000</v>
      </c>
      <c r="G15" s="335">
        <v>60000</v>
      </c>
      <c r="H15" s="335">
        <v>60000</v>
      </c>
      <c r="I15" s="335">
        <v>0</v>
      </c>
      <c r="J15" s="335">
        <v>60000</v>
      </c>
      <c r="K15" s="335">
        <v>0</v>
      </c>
      <c r="L15" s="335">
        <v>0</v>
      </c>
      <c r="M15" s="335">
        <v>0</v>
      </c>
      <c r="N15" s="335">
        <v>0</v>
      </c>
      <c r="O15" s="335">
        <v>0</v>
      </c>
      <c r="P15" s="335">
        <v>0</v>
      </c>
      <c r="Q15" s="335">
        <v>0</v>
      </c>
      <c r="R15" s="335">
        <v>0</v>
      </c>
      <c r="S15" s="335">
        <v>0</v>
      </c>
      <c r="U15" s="322"/>
    </row>
    <row r="16" spans="1:21" s="318" customFormat="1" ht="17.25" customHeight="1">
      <c r="B16" s="329"/>
      <c r="C16" s="330" t="s">
        <v>130</v>
      </c>
      <c r="D16" s="329"/>
      <c r="E16" s="331" t="s">
        <v>131</v>
      </c>
      <c r="F16" s="332">
        <v>80000</v>
      </c>
      <c r="G16" s="332">
        <v>80000</v>
      </c>
      <c r="H16" s="332">
        <v>0</v>
      </c>
      <c r="I16" s="332">
        <v>0</v>
      </c>
      <c r="J16" s="332">
        <v>0</v>
      </c>
      <c r="K16" s="332">
        <v>80000</v>
      </c>
      <c r="L16" s="332">
        <v>0</v>
      </c>
      <c r="M16" s="332">
        <v>0</v>
      </c>
      <c r="N16" s="332">
        <v>0</v>
      </c>
      <c r="O16" s="332">
        <v>0</v>
      </c>
      <c r="P16" s="332">
        <v>0</v>
      </c>
      <c r="Q16" s="332">
        <v>0</v>
      </c>
      <c r="R16" s="332">
        <v>0</v>
      </c>
      <c r="S16" s="332">
        <v>0</v>
      </c>
      <c r="U16" s="319"/>
    </row>
    <row r="17" spans="2:21" ht="41.25" customHeight="1">
      <c r="B17" s="333"/>
      <c r="C17" s="333"/>
      <c r="D17" s="333">
        <v>2830</v>
      </c>
      <c r="E17" s="334" t="s">
        <v>132</v>
      </c>
      <c r="F17" s="335">
        <v>80000</v>
      </c>
      <c r="G17" s="335">
        <v>80000</v>
      </c>
      <c r="H17" s="335">
        <v>0</v>
      </c>
      <c r="I17" s="335">
        <v>0</v>
      </c>
      <c r="J17" s="335">
        <v>0</v>
      </c>
      <c r="K17" s="335">
        <v>80000</v>
      </c>
      <c r="L17" s="335">
        <v>0</v>
      </c>
      <c r="M17" s="335">
        <v>0</v>
      </c>
      <c r="N17" s="335">
        <v>0</v>
      </c>
      <c r="O17" s="335">
        <v>0</v>
      </c>
      <c r="P17" s="335">
        <v>0</v>
      </c>
      <c r="Q17" s="335">
        <v>0</v>
      </c>
      <c r="R17" s="335">
        <v>0</v>
      </c>
      <c r="S17" s="335">
        <v>0</v>
      </c>
      <c r="U17" s="322"/>
    </row>
    <row r="18" spans="2:21" s="318" customFormat="1" ht="17.25" customHeight="1">
      <c r="B18" s="329"/>
      <c r="C18" s="330" t="s">
        <v>13</v>
      </c>
      <c r="D18" s="329"/>
      <c r="E18" s="331" t="s">
        <v>14</v>
      </c>
      <c r="F18" s="332">
        <v>4000</v>
      </c>
      <c r="G18" s="332">
        <v>4000</v>
      </c>
      <c r="H18" s="332">
        <v>4000</v>
      </c>
      <c r="I18" s="332">
        <v>0</v>
      </c>
      <c r="J18" s="332">
        <v>4000</v>
      </c>
      <c r="K18" s="332">
        <v>0</v>
      </c>
      <c r="L18" s="332">
        <v>0</v>
      </c>
      <c r="M18" s="332">
        <v>0</v>
      </c>
      <c r="N18" s="332">
        <v>0</v>
      </c>
      <c r="O18" s="332">
        <v>0</v>
      </c>
      <c r="P18" s="332">
        <v>0</v>
      </c>
      <c r="Q18" s="332">
        <v>0</v>
      </c>
      <c r="R18" s="332">
        <v>0</v>
      </c>
      <c r="S18" s="332">
        <v>0</v>
      </c>
      <c r="U18" s="319"/>
    </row>
    <row r="19" spans="2:21" ht="17.25" customHeight="1">
      <c r="B19" s="333"/>
      <c r="C19" s="333"/>
      <c r="D19" s="333">
        <v>4300</v>
      </c>
      <c r="E19" s="334" t="s">
        <v>129</v>
      </c>
      <c r="F19" s="335">
        <v>4000</v>
      </c>
      <c r="G19" s="335">
        <v>4000</v>
      </c>
      <c r="H19" s="335">
        <v>4000</v>
      </c>
      <c r="I19" s="335">
        <v>0</v>
      </c>
      <c r="J19" s="335">
        <v>4000</v>
      </c>
      <c r="K19" s="335">
        <v>0</v>
      </c>
      <c r="L19" s="335">
        <v>0</v>
      </c>
      <c r="M19" s="335">
        <v>0</v>
      </c>
      <c r="N19" s="335">
        <v>0</v>
      </c>
      <c r="O19" s="335">
        <v>0</v>
      </c>
      <c r="P19" s="335">
        <v>0</v>
      </c>
      <c r="Q19" s="335">
        <v>0</v>
      </c>
      <c r="R19" s="335">
        <v>0</v>
      </c>
      <c r="S19" s="335">
        <v>0</v>
      </c>
      <c r="U19" s="322"/>
    </row>
    <row r="20" spans="2:21" s="318" customFormat="1" ht="17.25" customHeight="1">
      <c r="B20" s="325" t="s">
        <v>16</v>
      </c>
      <c r="C20" s="326"/>
      <c r="D20" s="326"/>
      <c r="E20" s="327" t="s">
        <v>17</v>
      </c>
      <c r="F20" s="328">
        <v>200000</v>
      </c>
      <c r="G20" s="328">
        <v>200000</v>
      </c>
      <c r="H20" s="328">
        <v>158000</v>
      </c>
      <c r="I20" s="328">
        <v>0</v>
      </c>
      <c r="J20" s="328">
        <v>158000</v>
      </c>
      <c r="K20" s="328">
        <v>0</v>
      </c>
      <c r="L20" s="328">
        <v>42000</v>
      </c>
      <c r="M20" s="328">
        <v>0</v>
      </c>
      <c r="N20" s="328">
        <v>0</v>
      </c>
      <c r="O20" s="328">
        <v>0</v>
      </c>
      <c r="P20" s="328">
        <v>0</v>
      </c>
      <c r="Q20" s="328">
        <v>0</v>
      </c>
      <c r="R20" s="328">
        <v>0</v>
      </c>
      <c r="S20" s="328">
        <v>0</v>
      </c>
      <c r="U20" s="319"/>
    </row>
    <row r="21" spans="2:21" s="318" customFormat="1" ht="17.25" customHeight="1">
      <c r="B21" s="329"/>
      <c r="C21" s="330" t="s">
        <v>18</v>
      </c>
      <c r="D21" s="329"/>
      <c r="E21" s="331" t="s">
        <v>19</v>
      </c>
      <c r="F21" s="332">
        <v>42000</v>
      </c>
      <c r="G21" s="332">
        <v>42000</v>
      </c>
      <c r="H21" s="332">
        <v>0</v>
      </c>
      <c r="I21" s="332">
        <v>0</v>
      </c>
      <c r="J21" s="332">
        <v>0</v>
      </c>
      <c r="K21" s="332">
        <v>0</v>
      </c>
      <c r="L21" s="332">
        <v>42000</v>
      </c>
      <c r="M21" s="332">
        <v>0</v>
      </c>
      <c r="N21" s="332">
        <v>0</v>
      </c>
      <c r="O21" s="332">
        <v>0</v>
      </c>
      <c r="P21" s="332">
        <v>0</v>
      </c>
      <c r="Q21" s="332">
        <v>0</v>
      </c>
      <c r="R21" s="332">
        <v>0</v>
      </c>
      <c r="S21" s="332">
        <v>0</v>
      </c>
      <c r="U21" s="319"/>
    </row>
    <row r="22" spans="2:21" ht="17.25" customHeight="1">
      <c r="B22" s="333"/>
      <c r="C22" s="333"/>
      <c r="D22" s="333">
        <v>3030</v>
      </c>
      <c r="E22" s="334" t="s">
        <v>133</v>
      </c>
      <c r="F22" s="335">
        <v>42000</v>
      </c>
      <c r="G22" s="335">
        <v>42000</v>
      </c>
      <c r="H22" s="335">
        <v>0</v>
      </c>
      <c r="I22" s="335">
        <v>0</v>
      </c>
      <c r="J22" s="335">
        <v>0</v>
      </c>
      <c r="K22" s="335">
        <v>0</v>
      </c>
      <c r="L22" s="335">
        <v>42000</v>
      </c>
      <c r="M22" s="335">
        <v>0</v>
      </c>
      <c r="N22" s="335">
        <v>0</v>
      </c>
      <c r="O22" s="335">
        <v>0</v>
      </c>
      <c r="P22" s="335">
        <v>0</v>
      </c>
      <c r="Q22" s="335">
        <v>0</v>
      </c>
      <c r="R22" s="335">
        <v>0</v>
      </c>
      <c r="S22" s="335">
        <v>0</v>
      </c>
      <c r="U22" s="322"/>
    </row>
    <row r="23" spans="2:21" s="318" customFormat="1" ht="17.25" customHeight="1">
      <c r="B23" s="329"/>
      <c r="C23" s="330" t="s">
        <v>134</v>
      </c>
      <c r="D23" s="329"/>
      <c r="E23" s="331" t="s">
        <v>135</v>
      </c>
      <c r="F23" s="332">
        <v>158000</v>
      </c>
      <c r="G23" s="332">
        <v>158000</v>
      </c>
      <c r="H23" s="332">
        <v>158000</v>
      </c>
      <c r="I23" s="332">
        <v>0</v>
      </c>
      <c r="J23" s="332">
        <v>158000</v>
      </c>
      <c r="K23" s="332">
        <v>0</v>
      </c>
      <c r="L23" s="332">
        <v>0</v>
      </c>
      <c r="M23" s="332">
        <v>0</v>
      </c>
      <c r="N23" s="332">
        <v>0</v>
      </c>
      <c r="O23" s="332">
        <v>0</v>
      </c>
      <c r="P23" s="332">
        <v>0</v>
      </c>
      <c r="Q23" s="332">
        <v>0</v>
      </c>
      <c r="R23" s="332">
        <v>0</v>
      </c>
      <c r="S23" s="332">
        <v>0</v>
      </c>
      <c r="U23" s="319"/>
    </row>
    <row r="24" spans="2:21" ht="17.25" customHeight="1">
      <c r="B24" s="333"/>
      <c r="C24" s="333"/>
      <c r="D24" s="333">
        <v>4210</v>
      </c>
      <c r="E24" s="334" t="s">
        <v>136</v>
      </c>
      <c r="F24" s="335">
        <v>1000</v>
      </c>
      <c r="G24" s="335">
        <v>1000</v>
      </c>
      <c r="H24" s="335">
        <v>1000</v>
      </c>
      <c r="I24" s="335">
        <v>0</v>
      </c>
      <c r="J24" s="335">
        <v>1000</v>
      </c>
      <c r="K24" s="335">
        <v>0</v>
      </c>
      <c r="L24" s="335">
        <v>0</v>
      </c>
      <c r="M24" s="335">
        <v>0</v>
      </c>
      <c r="N24" s="335">
        <v>0</v>
      </c>
      <c r="O24" s="335">
        <v>0</v>
      </c>
      <c r="P24" s="335">
        <v>0</v>
      </c>
      <c r="Q24" s="335">
        <v>0</v>
      </c>
      <c r="R24" s="335">
        <v>0</v>
      </c>
      <c r="S24" s="335">
        <v>0</v>
      </c>
      <c r="U24" s="322"/>
    </row>
    <row r="25" spans="2:21" ht="17.25" customHeight="1">
      <c r="B25" s="333"/>
      <c r="C25" s="333"/>
      <c r="D25" s="333">
        <v>4300</v>
      </c>
      <c r="E25" s="334" t="s">
        <v>129</v>
      </c>
      <c r="F25" s="335">
        <v>157000</v>
      </c>
      <c r="G25" s="335">
        <v>157000</v>
      </c>
      <c r="H25" s="335">
        <v>157000</v>
      </c>
      <c r="I25" s="335">
        <v>0</v>
      </c>
      <c r="J25" s="335">
        <v>157000</v>
      </c>
      <c r="K25" s="335">
        <v>0</v>
      </c>
      <c r="L25" s="335">
        <v>0</v>
      </c>
      <c r="M25" s="335">
        <v>0</v>
      </c>
      <c r="N25" s="335">
        <v>0</v>
      </c>
      <c r="O25" s="335">
        <v>0</v>
      </c>
      <c r="P25" s="335">
        <v>0</v>
      </c>
      <c r="Q25" s="335">
        <v>0</v>
      </c>
      <c r="R25" s="335">
        <v>0</v>
      </c>
      <c r="S25" s="335">
        <v>0</v>
      </c>
      <c r="U25" s="322"/>
    </row>
    <row r="26" spans="2:21" s="318" customFormat="1" ht="17.25" customHeight="1">
      <c r="B26" s="326">
        <v>600</v>
      </c>
      <c r="C26" s="326"/>
      <c r="D26" s="326"/>
      <c r="E26" s="327" t="s">
        <v>138</v>
      </c>
      <c r="F26" s="328">
        <v>16499869</v>
      </c>
      <c r="G26" s="328">
        <v>5333669</v>
      </c>
      <c r="H26" s="328">
        <v>5108669</v>
      </c>
      <c r="I26" s="328">
        <v>2558376</v>
      </c>
      <c r="J26" s="328">
        <v>2550293</v>
      </c>
      <c r="K26" s="328">
        <v>200000</v>
      </c>
      <c r="L26" s="328">
        <v>25000</v>
      </c>
      <c r="M26" s="328">
        <v>0</v>
      </c>
      <c r="N26" s="328">
        <v>0</v>
      </c>
      <c r="O26" s="328">
        <v>0</v>
      </c>
      <c r="P26" s="328">
        <v>11166200</v>
      </c>
      <c r="Q26" s="328">
        <v>11166200</v>
      </c>
      <c r="R26" s="328">
        <v>0</v>
      </c>
      <c r="S26" s="328">
        <v>0</v>
      </c>
      <c r="U26" s="319"/>
    </row>
    <row r="27" spans="2:21" s="318" customFormat="1" ht="17.25" customHeight="1">
      <c r="B27" s="329"/>
      <c r="C27" s="329">
        <v>60004</v>
      </c>
      <c r="D27" s="329"/>
      <c r="E27" s="331" t="s">
        <v>139</v>
      </c>
      <c r="F27" s="332">
        <v>200000</v>
      </c>
      <c r="G27" s="332">
        <v>200000</v>
      </c>
      <c r="H27" s="332">
        <v>0</v>
      </c>
      <c r="I27" s="332">
        <v>0</v>
      </c>
      <c r="J27" s="332">
        <v>0</v>
      </c>
      <c r="K27" s="332">
        <v>200000</v>
      </c>
      <c r="L27" s="332">
        <v>0</v>
      </c>
      <c r="M27" s="332">
        <v>0</v>
      </c>
      <c r="N27" s="332">
        <v>0</v>
      </c>
      <c r="O27" s="332">
        <v>0</v>
      </c>
      <c r="P27" s="332">
        <v>0</v>
      </c>
      <c r="Q27" s="332">
        <v>0</v>
      </c>
      <c r="R27" s="332">
        <v>0</v>
      </c>
      <c r="S27" s="332">
        <v>0</v>
      </c>
      <c r="U27" s="319"/>
    </row>
    <row r="28" spans="2:21" ht="42" customHeight="1">
      <c r="B28" s="333"/>
      <c r="C28" s="333"/>
      <c r="D28" s="333">
        <v>2310</v>
      </c>
      <c r="E28" s="334" t="s">
        <v>140</v>
      </c>
      <c r="F28" s="335">
        <v>200000</v>
      </c>
      <c r="G28" s="335">
        <v>200000</v>
      </c>
      <c r="H28" s="335">
        <v>0</v>
      </c>
      <c r="I28" s="335">
        <v>0</v>
      </c>
      <c r="J28" s="335">
        <v>0</v>
      </c>
      <c r="K28" s="335">
        <v>200000</v>
      </c>
      <c r="L28" s="335">
        <v>0</v>
      </c>
      <c r="M28" s="335">
        <v>0</v>
      </c>
      <c r="N28" s="335">
        <v>0</v>
      </c>
      <c r="O28" s="335">
        <v>0</v>
      </c>
      <c r="P28" s="335">
        <v>0</v>
      </c>
      <c r="Q28" s="335">
        <v>0</v>
      </c>
      <c r="R28" s="335">
        <v>0</v>
      </c>
      <c r="S28" s="335">
        <v>0</v>
      </c>
      <c r="U28" s="322"/>
    </row>
    <row r="29" spans="2:21" s="318" customFormat="1" ht="17.25" customHeight="1">
      <c r="B29" s="329"/>
      <c r="C29" s="329">
        <v>60014</v>
      </c>
      <c r="D29" s="329"/>
      <c r="E29" s="331" t="s">
        <v>22</v>
      </c>
      <c r="F29" s="332">
        <v>16299869</v>
      </c>
      <c r="G29" s="332">
        <v>5133669</v>
      </c>
      <c r="H29" s="332">
        <v>5108669</v>
      </c>
      <c r="I29" s="332">
        <v>2558376</v>
      </c>
      <c r="J29" s="332">
        <v>2550293</v>
      </c>
      <c r="K29" s="332">
        <v>0</v>
      </c>
      <c r="L29" s="332">
        <v>25000</v>
      </c>
      <c r="M29" s="332">
        <v>0</v>
      </c>
      <c r="N29" s="332">
        <v>0</v>
      </c>
      <c r="O29" s="332">
        <v>0</v>
      </c>
      <c r="P29" s="332">
        <v>11166200</v>
      </c>
      <c r="Q29" s="332">
        <v>11166200</v>
      </c>
      <c r="R29" s="332">
        <v>0</v>
      </c>
      <c r="S29" s="332">
        <v>0</v>
      </c>
      <c r="U29" s="319"/>
    </row>
    <row r="30" spans="2:21" ht="17.25" customHeight="1">
      <c r="B30" s="333"/>
      <c r="C30" s="333"/>
      <c r="D30" s="333">
        <v>3020</v>
      </c>
      <c r="E30" s="334" t="s">
        <v>141</v>
      </c>
      <c r="F30" s="335">
        <v>25000</v>
      </c>
      <c r="G30" s="335">
        <v>25000</v>
      </c>
      <c r="H30" s="335">
        <v>0</v>
      </c>
      <c r="I30" s="335">
        <v>0</v>
      </c>
      <c r="J30" s="335">
        <v>0</v>
      </c>
      <c r="K30" s="335">
        <v>0</v>
      </c>
      <c r="L30" s="335">
        <v>25000</v>
      </c>
      <c r="M30" s="335">
        <v>0</v>
      </c>
      <c r="N30" s="335">
        <v>0</v>
      </c>
      <c r="O30" s="335">
        <v>0</v>
      </c>
      <c r="P30" s="335">
        <v>0</v>
      </c>
      <c r="Q30" s="335">
        <v>0</v>
      </c>
      <c r="R30" s="335">
        <v>0</v>
      </c>
      <c r="S30" s="335">
        <v>0</v>
      </c>
      <c r="U30" s="322"/>
    </row>
    <row r="31" spans="2:21" ht="17.25" customHeight="1">
      <c r="B31" s="333"/>
      <c r="C31" s="333"/>
      <c r="D31" s="333">
        <v>4010</v>
      </c>
      <c r="E31" s="334" t="s">
        <v>142</v>
      </c>
      <c r="F31" s="335">
        <v>1968800</v>
      </c>
      <c r="G31" s="335">
        <v>1968800</v>
      </c>
      <c r="H31" s="335">
        <v>1968800</v>
      </c>
      <c r="I31" s="335">
        <v>1968800</v>
      </c>
      <c r="J31" s="335">
        <v>0</v>
      </c>
      <c r="K31" s="335">
        <v>0</v>
      </c>
      <c r="L31" s="335">
        <v>0</v>
      </c>
      <c r="M31" s="335">
        <v>0</v>
      </c>
      <c r="N31" s="335">
        <v>0</v>
      </c>
      <c r="O31" s="335">
        <v>0</v>
      </c>
      <c r="P31" s="335">
        <v>0</v>
      </c>
      <c r="Q31" s="335">
        <v>0</v>
      </c>
      <c r="R31" s="335">
        <v>0</v>
      </c>
      <c r="S31" s="335">
        <v>0</v>
      </c>
      <c r="U31" s="322"/>
    </row>
    <row r="32" spans="2:21" ht="17.25" customHeight="1">
      <c r="B32" s="333"/>
      <c r="C32" s="333"/>
      <c r="D32" s="333">
        <v>4040</v>
      </c>
      <c r="E32" s="334" t="s">
        <v>143</v>
      </c>
      <c r="F32" s="335">
        <v>168208</v>
      </c>
      <c r="G32" s="335">
        <v>168208</v>
      </c>
      <c r="H32" s="335">
        <v>168208</v>
      </c>
      <c r="I32" s="335">
        <v>168208</v>
      </c>
      <c r="J32" s="335">
        <v>0</v>
      </c>
      <c r="K32" s="335">
        <v>0</v>
      </c>
      <c r="L32" s="335">
        <v>0</v>
      </c>
      <c r="M32" s="335">
        <v>0</v>
      </c>
      <c r="N32" s="335">
        <v>0</v>
      </c>
      <c r="O32" s="335">
        <v>0</v>
      </c>
      <c r="P32" s="335">
        <v>0</v>
      </c>
      <c r="Q32" s="335">
        <v>0</v>
      </c>
      <c r="R32" s="335">
        <v>0</v>
      </c>
      <c r="S32" s="335">
        <v>0</v>
      </c>
      <c r="U32" s="322"/>
    </row>
    <row r="33" spans="2:21" ht="17.25" customHeight="1">
      <c r="B33" s="333"/>
      <c r="C33" s="333"/>
      <c r="D33" s="333">
        <v>4110</v>
      </c>
      <c r="E33" s="334" t="s">
        <v>144</v>
      </c>
      <c r="F33" s="335">
        <v>353835</v>
      </c>
      <c r="G33" s="335">
        <v>353835</v>
      </c>
      <c r="H33" s="335">
        <v>353835</v>
      </c>
      <c r="I33" s="335">
        <v>353835</v>
      </c>
      <c r="J33" s="335">
        <v>0</v>
      </c>
      <c r="K33" s="335">
        <v>0</v>
      </c>
      <c r="L33" s="335">
        <v>0</v>
      </c>
      <c r="M33" s="335">
        <v>0</v>
      </c>
      <c r="N33" s="335">
        <v>0</v>
      </c>
      <c r="O33" s="335">
        <v>0</v>
      </c>
      <c r="P33" s="335">
        <v>0</v>
      </c>
      <c r="Q33" s="335">
        <v>0</v>
      </c>
      <c r="R33" s="335">
        <v>0</v>
      </c>
      <c r="S33" s="335">
        <v>0</v>
      </c>
      <c r="U33" s="322"/>
    </row>
    <row r="34" spans="2:21" ht="17.25" customHeight="1">
      <c r="B34" s="333"/>
      <c r="C34" s="333"/>
      <c r="D34" s="333">
        <v>4120</v>
      </c>
      <c r="E34" s="334" t="s">
        <v>145</v>
      </c>
      <c r="F34" s="335">
        <v>49088</v>
      </c>
      <c r="G34" s="335">
        <v>49088</v>
      </c>
      <c r="H34" s="335">
        <v>49088</v>
      </c>
      <c r="I34" s="335">
        <v>49088</v>
      </c>
      <c r="J34" s="335">
        <v>0</v>
      </c>
      <c r="K34" s="335">
        <v>0</v>
      </c>
      <c r="L34" s="335">
        <v>0</v>
      </c>
      <c r="M34" s="335">
        <v>0</v>
      </c>
      <c r="N34" s="335">
        <v>0</v>
      </c>
      <c r="O34" s="335">
        <v>0</v>
      </c>
      <c r="P34" s="335">
        <v>0</v>
      </c>
      <c r="Q34" s="335">
        <v>0</v>
      </c>
      <c r="R34" s="335">
        <v>0</v>
      </c>
      <c r="S34" s="335">
        <v>0</v>
      </c>
      <c r="U34" s="322"/>
    </row>
    <row r="35" spans="2:21" ht="24.75" customHeight="1">
      <c r="B35" s="333"/>
      <c r="C35" s="333"/>
      <c r="D35" s="333">
        <v>4140</v>
      </c>
      <c r="E35" s="334" t="s">
        <v>146</v>
      </c>
      <c r="F35" s="335">
        <v>76200</v>
      </c>
      <c r="G35" s="335">
        <v>76200</v>
      </c>
      <c r="H35" s="335">
        <v>76200</v>
      </c>
      <c r="I35" s="335">
        <v>0</v>
      </c>
      <c r="J35" s="335">
        <v>76200</v>
      </c>
      <c r="K35" s="335">
        <v>0</v>
      </c>
      <c r="L35" s="335">
        <v>0</v>
      </c>
      <c r="M35" s="335">
        <v>0</v>
      </c>
      <c r="N35" s="335">
        <v>0</v>
      </c>
      <c r="O35" s="335">
        <v>0</v>
      </c>
      <c r="P35" s="335">
        <v>0</v>
      </c>
      <c r="Q35" s="335">
        <v>0</v>
      </c>
      <c r="R35" s="335">
        <v>0</v>
      </c>
      <c r="S35" s="335">
        <v>0</v>
      </c>
      <c r="U35" s="322"/>
    </row>
    <row r="36" spans="2:21" ht="17.25" customHeight="1">
      <c r="B36" s="333"/>
      <c r="C36" s="333"/>
      <c r="D36" s="333">
        <v>4170</v>
      </c>
      <c r="E36" s="334" t="s">
        <v>147</v>
      </c>
      <c r="F36" s="335">
        <v>18445</v>
      </c>
      <c r="G36" s="335">
        <v>18445</v>
      </c>
      <c r="H36" s="335">
        <v>18445</v>
      </c>
      <c r="I36" s="335">
        <v>18445</v>
      </c>
      <c r="J36" s="335">
        <v>0</v>
      </c>
      <c r="K36" s="335">
        <v>0</v>
      </c>
      <c r="L36" s="335">
        <v>0</v>
      </c>
      <c r="M36" s="335">
        <v>0</v>
      </c>
      <c r="N36" s="335">
        <v>0</v>
      </c>
      <c r="O36" s="335">
        <v>0</v>
      </c>
      <c r="P36" s="335">
        <v>0</v>
      </c>
      <c r="Q36" s="335">
        <v>0</v>
      </c>
      <c r="R36" s="335">
        <v>0</v>
      </c>
      <c r="S36" s="335">
        <v>0</v>
      </c>
      <c r="U36" s="322"/>
    </row>
    <row r="37" spans="2:21" ht="17.25" customHeight="1">
      <c r="B37" s="333"/>
      <c r="C37" s="333"/>
      <c r="D37" s="333">
        <v>4210</v>
      </c>
      <c r="E37" s="334" t="s">
        <v>136</v>
      </c>
      <c r="F37" s="335">
        <v>1650333</v>
      </c>
      <c r="G37" s="335">
        <v>1650333</v>
      </c>
      <c r="H37" s="335">
        <v>1650333</v>
      </c>
      <c r="I37" s="335">
        <v>0</v>
      </c>
      <c r="J37" s="335">
        <v>1650333</v>
      </c>
      <c r="K37" s="335">
        <v>0</v>
      </c>
      <c r="L37" s="335">
        <v>0</v>
      </c>
      <c r="M37" s="335">
        <v>0</v>
      </c>
      <c r="N37" s="335">
        <v>0</v>
      </c>
      <c r="O37" s="335">
        <v>0</v>
      </c>
      <c r="P37" s="335">
        <v>0</v>
      </c>
      <c r="Q37" s="335">
        <v>0</v>
      </c>
      <c r="R37" s="335">
        <v>0</v>
      </c>
      <c r="S37" s="335">
        <v>0</v>
      </c>
      <c r="U37" s="322"/>
    </row>
    <row r="38" spans="2:21" ht="17.25" customHeight="1">
      <c r="B38" s="333"/>
      <c r="C38" s="333"/>
      <c r="D38" s="333">
        <v>4260</v>
      </c>
      <c r="E38" s="334" t="s">
        <v>148</v>
      </c>
      <c r="F38" s="335">
        <v>109500</v>
      </c>
      <c r="G38" s="335">
        <v>109500</v>
      </c>
      <c r="H38" s="335">
        <v>109500</v>
      </c>
      <c r="I38" s="335">
        <v>0</v>
      </c>
      <c r="J38" s="335">
        <v>109500</v>
      </c>
      <c r="K38" s="335">
        <v>0</v>
      </c>
      <c r="L38" s="335">
        <v>0</v>
      </c>
      <c r="M38" s="335">
        <v>0</v>
      </c>
      <c r="N38" s="335">
        <v>0</v>
      </c>
      <c r="O38" s="335">
        <v>0</v>
      </c>
      <c r="P38" s="335">
        <v>0</v>
      </c>
      <c r="Q38" s="335">
        <v>0</v>
      </c>
      <c r="R38" s="335">
        <v>0</v>
      </c>
      <c r="S38" s="335">
        <v>0</v>
      </c>
      <c r="U38" s="322"/>
    </row>
    <row r="39" spans="2:21" ht="17.25" customHeight="1">
      <c r="B39" s="333"/>
      <c r="C39" s="333"/>
      <c r="D39" s="333">
        <v>4270</v>
      </c>
      <c r="E39" s="334" t="s">
        <v>149</v>
      </c>
      <c r="F39" s="335">
        <v>200244</v>
      </c>
      <c r="G39" s="335">
        <v>200244</v>
      </c>
      <c r="H39" s="335">
        <v>200244</v>
      </c>
      <c r="I39" s="335">
        <v>0</v>
      </c>
      <c r="J39" s="335">
        <v>200244</v>
      </c>
      <c r="K39" s="335">
        <v>0</v>
      </c>
      <c r="L39" s="335">
        <v>0</v>
      </c>
      <c r="M39" s="335">
        <v>0</v>
      </c>
      <c r="N39" s="335">
        <v>0</v>
      </c>
      <c r="O39" s="335">
        <v>0</v>
      </c>
      <c r="P39" s="335">
        <v>0</v>
      </c>
      <c r="Q39" s="335">
        <v>0</v>
      </c>
      <c r="R39" s="335">
        <v>0</v>
      </c>
      <c r="S39" s="335">
        <v>0</v>
      </c>
      <c r="U39" s="322"/>
    </row>
    <row r="40" spans="2:21" ht="17.25" customHeight="1">
      <c r="B40" s="333"/>
      <c r="C40" s="333"/>
      <c r="D40" s="333">
        <v>4300</v>
      </c>
      <c r="E40" s="334" t="s">
        <v>129</v>
      </c>
      <c r="F40" s="335">
        <v>349261</v>
      </c>
      <c r="G40" s="335">
        <v>349261</v>
      </c>
      <c r="H40" s="335">
        <v>349261</v>
      </c>
      <c r="I40" s="335">
        <v>0</v>
      </c>
      <c r="J40" s="335">
        <v>349261</v>
      </c>
      <c r="K40" s="335">
        <v>0</v>
      </c>
      <c r="L40" s="335">
        <v>0</v>
      </c>
      <c r="M40" s="335">
        <v>0</v>
      </c>
      <c r="N40" s="335">
        <v>0</v>
      </c>
      <c r="O40" s="335">
        <v>0</v>
      </c>
      <c r="P40" s="335">
        <v>0</v>
      </c>
      <c r="Q40" s="335">
        <v>0</v>
      </c>
      <c r="R40" s="335">
        <v>0</v>
      </c>
      <c r="S40" s="335">
        <v>0</v>
      </c>
      <c r="U40" s="322"/>
    </row>
    <row r="41" spans="2:21" ht="19.5" customHeight="1">
      <c r="B41" s="333"/>
      <c r="C41" s="333"/>
      <c r="D41" s="333">
        <v>4360</v>
      </c>
      <c r="E41" s="334" t="s">
        <v>150</v>
      </c>
      <c r="F41" s="335">
        <v>16900</v>
      </c>
      <c r="G41" s="335">
        <v>16900</v>
      </c>
      <c r="H41" s="335">
        <v>16900</v>
      </c>
      <c r="I41" s="335">
        <v>0</v>
      </c>
      <c r="J41" s="335">
        <v>16900</v>
      </c>
      <c r="K41" s="335">
        <v>0</v>
      </c>
      <c r="L41" s="335">
        <v>0</v>
      </c>
      <c r="M41" s="335">
        <v>0</v>
      </c>
      <c r="N41" s="335">
        <v>0</v>
      </c>
      <c r="O41" s="335">
        <v>0</v>
      </c>
      <c r="P41" s="335">
        <v>0</v>
      </c>
      <c r="Q41" s="335">
        <v>0</v>
      </c>
      <c r="R41" s="335">
        <v>0</v>
      </c>
      <c r="S41" s="335">
        <v>0</v>
      </c>
      <c r="U41" s="322"/>
    </row>
    <row r="42" spans="2:21" ht="17.25" customHeight="1">
      <c r="B42" s="333"/>
      <c r="C42" s="333"/>
      <c r="D42" s="333">
        <v>4410</v>
      </c>
      <c r="E42" s="334" t="s">
        <v>151</v>
      </c>
      <c r="F42" s="335">
        <v>800</v>
      </c>
      <c r="G42" s="335">
        <v>800</v>
      </c>
      <c r="H42" s="335">
        <v>800</v>
      </c>
      <c r="I42" s="335">
        <v>0</v>
      </c>
      <c r="J42" s="335">
        <v>800</v>
      </c>
      <c r="K42" s="335">
        <v>0</v>
      </c>
      <c r="L42" s="335">
        <v>0</v>
      </c>
      <c r="M42" s="335">
        <v>0</v>
      </c>
      <c r="N42" s="335">
        <v>0</v>
      </c>
      <c r="O42" s="335">
        <v>0</v>
      </c>
      <c r="P42" s="335">
        <v>0</v>
      </c>
      <c r="Q42" s="335">
        <v>0</v>
      </c>
      <c r="R42" s="335">
        <v>0</v>
      </c>
      <c r="S42" s="335">
        <v>0</v>
      </c>
      <c r="U42" s="322"/>
    </row>
    <row r="43" spans="2:21" ht="17.25" customHeight="1">
      <c r="B43" s="333"/>
      <c r="C43" s="333"/>
      <c r="D43" s="333">
        <v>4430</v>
      </c>
      <c r="E43" s="334" t="s">
        <v>152</v>
      </c>
      <c r="F43" s="335">
        <v>80960</v>
      </c>
      <c r="G43" s="335">
        <v>80960</v>
      </c>
      <c r="H43" s="335">
        <v>80960</v>
      </c>
      <c r="I43" s="335">
        <v>0</v>
      </c>
      <c r="J43" s="335">
        <v>80960</v>
      </c>
      <c r="K43" s="335">
        <v>0</v>
      </c>
      <c r="L43" s="335">
        <v>0</v>
      </c>
      <c r="M43" s="335">
        <v>0</v>
      </c>
      <c r="N43" s="335">
        <v>0</v>
      </c>
      <c r="O43" s="335">
        <v>0</v>
      </c>
      <c r="P43" s="335">
        <v>0</v>
      </c>
      <c r="Q43" s="335">
        <v>0</v>
      </c>
      <c r="R43" s="335">
        <v>0</v>
      </c>
      <c r="S43" s="335">
        <v>0</v>
      </c>
      <c r="U43" s="322"/>
    </row>
    <row r="44" spans="2:21" ht="18.75" customHeight="1">
      <c r="B44" s="333"/>
      <c r="C44" s="333"/>
      <c r="D44" s="333">
        <v>4440</v>
      </c>
      <c r="E44" s="334" t="s">
        <v>153</v>
      </c>
      <c r="F44" s="335">
        <v>41752</v>
      </c>
      <c r="G44" s="335">
        <v>41752</v>
      </c>
      <c r="H44" s="335">
        <v>41752</v>
      </c>
      <c r="I44" s="335">
        <v>0</v>
      </c>
      <c r="J44" s="335">
        <v>41752</v>
      </c>
      <c r="K44" s="335">
        <v>0</v>
      </c>
      <c r="L44" s="335">
        <v>0</v>
      </c>
      <c r="M44" s="335">
        <v>0</v>
      </c>
      <c r="N44" s="335">
        <v>0</v>
      </c>
      <c r="O44" s="335">
        <v>0</v>
      </c>
      <c r="P44" s="335">
        <v>0</v>
      </c>
      <c r="Q44" s="335">
        <v>0</v>
      </c>
      <c r="R44" s="335">
        <v>0</v>
      </c>
      <c r="S44" s="335">
        <v>0</v>
      </c>
      <c r="U44" s="322"/>
    </row>
    <row r="45" spans="2:21" ht="17.25" customHeight="1">
      <c r="B45" s="333"/>
      <c r="C45" s="333"/>
      <c r="D45" s="333">
        <v>4480</v>
      </c>
      <c r="E45" s="334" t="s">
        <v>154</v>
      </c>
      <c r="F45" s="335">
        <v>9041</v>
      </c>
      <c r="G45" s="335">
        <v>9041</v>
      </c>
      <c r="H45" s="335">
        <v>9041</v>
      </c>
      <c r="I45" s="335">
        <v>0</v>
      </c>
      <c r="J45" s="335">
        <v>9041</v>
      </c>
      <c r="K45" s="335">
        <v>0</v>
      </c>
      <c r="L45" s="335">
        <v>0</v>
      </c>
      <c r="M45" s="335">
        <v>0</v>
      </c>
      <c r="N45" s="335">
        <v>0</v>
      </c>
      <c r="O45" s="335">
        <v>0</v>
      </c>
      <c r="P45" s="335">
        <v>0</v>
      </c>
      <c r="Q45" s="335">
        <v>0</v>
      </c>
      <c r="R45" s="335">
        <v>0</v>
      </c>
      <c r="S45" s="335">
        <v>0</v>
      </c>
      <c r="U45" s="322"/>
    </row>
    <row r="46" spans="2:21" ht="25.5" customHeight="1">
      <c r="B46" s="333"/>
      <c r="C46" s="333"/>
      <c r="D46" s="333">
        <v>4500</v>
      </c>
      <c r="E46" s="334" t="s">
        <v>155</v>
      </c>
      <c r="F46" s="335">
        <v>6987</v>
      </c>
      <c r="G46" s="335">
        <v>6987</v>
      </c>
      <c r="H46" s="335">
        <v>6987</v>
      </c>
      <c r="I46" s="335">
        <v>0</v>
      </c>
      <c r="J46" s="335">
        <v>6987</v>
      </c>
      <c r="K46" s="335">
        <v>0</v>
      </c>
      <c r="L46" s="335">
        <v>0</v>
      </c>
      <c r="M46" s="335">
        <v>0</v>
      </c>
      <c r="N46" s="335">
        <v>0</v>
      </c>
      <c r="O46" s="335">
        <v>0</v>
      </c>
      <c r="P46" s="335">
        <v>0</v>
      </c>
      <c r="Q46" s="335">
        <v>0</v>
      </c>
      <c r="R46" s="335">
        <v>0</v>
      </c>
      <c r="S46" s="335">
        <v>0</v>
      </c>
      <c r="U46" s="322"/>
    </row>
    <row r="47" spans="2:21" ht="24" customHeight="1">
      <c r="B47" s="333"/>
      <c r="C47" s="333"/>
      <c r="D47" s="333">
        <v>4520</v>
      </c>
      <c r="E47" s="334" t="s">
        <v>156</v>
      </c>
      <c r="F47" s="335">
        <v>5315</v>
      </c>
      <c r="G47" s="335">
        <v>5315</v>
      </c>
      <c r="H47" s="335">
        <v>5315</v>
      </c>
      <c r="I47" s="335">
        <v>0</v>
      </c>
      <c r="J47" s="335">
        <v>5315</v>
      </c>
      <c r="K47" s="335">
        <v>0</v>
      </c>
      <c r="L47" s="335">
        <v>0</v>
      </c>
      <c r="M47" s="335">
        <v>0</v>
      </c>
      <c r="N47" s="335">
        <v>0</v>
      </c>
      <c r="O47" s="335">
        <v>0</v>
      </c>
      <c r="P47" s="335">
        <v>0</v>
      </c>
      <c r="Q47" s="335">
        <v>0</v>
      </c>
      <c r="R47" s="335">
        <v>0</v>
      </c>
      <c r="S47" s="335">
        <v>0</v>
      </c>
      <c r="U47" s="322"/>
    </row>
    <row r="48" spans="2:21" ht="25.5" customHeight="1">
      <c r="B48" s="333"/>
      <c r="C48" s="333"/>
      <c r="D48" s="333">
        <v>4700</v>
      </c>
      <c r="E48" s="334" t="s">
        <v>157</v>
      </c>
      <c r="F48" s="335">
        <v>3000</v>
      </c>
      <c r="G48" s="335">
        <v>3000</v>
      </c>
      <c r="H48" s="335">
        <v>3000</v>
      </c>
      <c r="I48" s="335">
        <v>0</v>
      </c>
      <c r="J48" s="335">
        <v>3000</v>
      </c>
      <c r="K48" s="335">
        <v>0</v>
      </c>
      <c r="L48" s="335">
        <v>0</v>
      </c>
      <c r="M48" s="335">
        <v>0</v>
      </c>
      <c r="N48" s="335">
        <v>0</v>
      </c>
      <c r="O48" s="335">
        <v>0</v>
      </c>
      <c r="P48" s="335">
        <v>0</v>
      </c>
      <c r="Q48" s="335">
        <v>0</v>
      </c>
      <c r="R48" s="335">
        <v>0</v>
      </c>
      <c r="S48" s="335">
        <v>0</v>
      </c>
      <c r="U48" s="322"/>
    </row>
    <row r="49" spans="2:21" ht="17.25" customHeight="1">
      <c r="B49" s="333"/>
      <c r="C49" s="333"/>
      <c r="D49" s="333">
        <v>6050</v>
      </c>
      <c r="E49" s="334" t="s">
        <v>158</v>
      </c>
      <c r="F49" s="335">
        <v>10816200</v>
      </c>
      <c r="G49" s="335">
        <v>0</v>
      </c>
      <c r="H49" s="335">
        <v>0</v>
      </c>
      <c r="I49" s="335">
        <v>0</v>
      </c>
      <c r="J49" s="335">
        <v>0</v>
      </c>
      <c r="K49" s="335">
        <v>0</v>
      </c>
      <c r="L49" s="335">
        <v>0</v>
      </c>
      <c r="M49" s="335">
        <v>0</v>
      </c>
      <c r="N49" s="335">
        <v>0</v>
      </c>
      <c r="O49" s="335">
        <v>0</v>
      </c>
      <c r="P49" s="335">
        <v>10816200</v>
      </c>
      <c r="Q49" s="335">
        <v>10816200</v>
      </c>
      <c r="R49" s="335">
        <v>0</v>
      </c>
      <c r="S49" s="335">
        <v>0</v>
      </c>
      <c r="U49" s="322"/>
    </row>
    <row r="50" spans="2:21" ht="24" customHeight="1">
      <c r="B50" s="333"/>
      <c r="C50" s="333"/>
      <c r="D50" s="333">
        <v>6060</v>
      </c>
      <c r="E50" s="334" t="s">
        <v>159</v>
      </c>
      <c r="F50" s="335">
        <v>350000</v>
      </c>
      <c r="G50" s="335">
        <v>0</v>
      </c>
      <c r="H50" s="335">
        <v>0</v>
      </c>
      <c r="I50" s="335">
        <v>0</v>
      </c>
      <c r="J50" s="335">
        <v>0</v>
      </c>
      <c r="K50" s="335">
        <v>0</v>
      </c>
      <c r="L50" s="335">
        <v>0</v>
      </c>
      <c r="M50" s="335">
        <v>0</v>
      </c>
      <c r="N50" s="335">
        <v>0</v>
      </c>
      <c r="O50" s="335">
        <v>0</v>
      </c>
      <c r="P50" s="335">
        <v>350000</v>
      </c>
      <c r="Q50" s="335">
        <v>350000</v>
      </c>
      <c r="R50" s="335">
        <v>0</v>
      </c>
      <c r="S50" s="335">
        <v>0</v>
      </c>
      <c r="U50" s="322"/>
    </row>
    <row r="51" spans="2:21" s="318" customFormat="1" ht="17.25" customHeight="1">
      <c r="B51" s="326">
        <v>630</v>
      </c>
      <c r="C51" s="326"/>
      <c r="D51" s="326"/>
      <c r="E51" s="327" t="s">
        <v>160</v>
      </c>
      <c r="F51" s="328">
        <v>36400</v>
      </c>
      <c r="G51" s="328">
        <v>36400</v>
      </c>
      <c r="H51" s="328">
        <v>22000</v>
      </c>
      <c r="I51" s="328">
        <v>3000</v>
      </c>
      <c r="J51" s="328">
        <v>19000</v>
      </c>
      <c r="K51" s="328">
        <v>14400</v>
      </c>
      <c r="L51" s="328">
        <v>0</v>
      </c>
      <c r="M51" s="328">
        <v>0</v>
      </c>
      <c r="N51" s="328">
        <v>0</v>
      </c>
      <c r="O51" s="328">
        <v>0</v>
      </c>
      <c r="P51" s="328">
        <v>0</v>
      </c>
      <c r="Q51" s="328">
        <v>0</v>
      </c>
      <c r="R51" s="328">
        <v>0</v>
      </c>
      <c r="S51" s="328">
        <v>0</v>
      </c>
      <c r="U51" s="319"/>
    </row>
    <row r="52" spans="2:21" s="318" customFormat="1" ht="17.25" customHeight="1">
      <c r="B52" s="329"/>
      <c r="C52" s="329">
        <v>63003</v>
      </c>
      <c r="D52" s="329"/>
      <c r="E52" s="331" t="s">
        <v>161</v>
      </c>
      <c r="F52" s="332">
        <v>36400</v>
      </c>
      <c r="G52" s="332">
        <v>36400</v>
      </c>
      <c r="H52" s="332">
        <v>22000</v>
      </c>
      <c r="I52" s="332">
        <v>3000</v>
      </c>
      <c r="J52" s="332">
        <v>19000</v>
      </c>
      <c r="K52" s="332">
        <v>14400</v>
      </c>
      <c r="L52" s="332">
        <v>0</v>
      </c>
      <c r="M52" s="332">
        <v>0</v>
      </c>
      <c r="N52" s="332">
        <v>0</v>
      </c>
      <c r="O52" s="332">
        <v>0</v>
      </c>
      <c r="P52" s="332">
        <v>0</v>
      </c>
      <c r="Q52" s="332">
        <v>0</v>
      </c>
      <c r="R52" s="332">
        <v>0</v>
      </c>
      <c r="S52" s="332">
        <v>0</v>
      </c>
      <c r="U52" s="319"/>
    </row>
    <row r="53" spans="2:21" ht="54" customHeight="1">
      <c r="B53" s="333"/>
      <c r="C53" s="333"/>
      <c r="D53" s="333">
        <v>2360</v>
      </c>
      <c r="E53" s="334" t="s">
        <v>483</v>
      </c>
      <c r="F53" s="335">
        <v>14400</v>
      </c>
      <c r="G53" s="335">
        <v>14400</v>
      </c>
      <c r="H53" s="335">
        <v>0</v>
      </c>
      <c r="I53" s="335">
        <v>0</v>
      </c>
      <c r="J53" s="335">
        <v>0</v>
      </c>
      <c r="K53" s="335">
        <v>14400</v>
      </c>
      <c r="L53" s="335">
        <v>0</v>
      </c>
      <c r="M53" s="335">
        <v>0</v>
      </c>
      <c r="N53" s="335">
        <v>0</v>
      </c>
      <c r="O53" s="335">
        <v>0</v>
      </c>
      <c r="P53" s="335">
        <v>0</v>
      </c>
      <c r="Q53" s="335">
        <v>0</v>
      </c>
      <c r="R53" s="335">
        <v>0</v>
      </c>
      <c r="S53" s="335">
        <v>0</v>
      </c>
      <c r="U53" s="322"/>
    </row>
    <row r="54" spans="2:21" ht="17.25" customHeight="1">
      <c r="B54" s="333"/>
      <c r="C54" s="333"/>
      <c r="D54" s="333">
        <v>4110</v>
      </c>
      <c r="E54" s="334" t="s">
        <v>144</v>
      </c>
      <c r="F54" s="335">
        <v>550</v>
      </c>
      <c r="G54" s="335">
        <v>550</v>
      </c>
      <c r="H54" s="335">
        <v>550</v>
      </c>
      <c r="I54" s="335">
        <v>550</v>
      </c>
      <c r="J54" s="335">
        <v>0</v>
      </c>
      <c r="K54" s="335">
        <v>0</v>
      </c>
      <c r="L54" s="335">
        <v>0</v>
      </c>
      <c r="M54" s="335">
        <v>0</v>
      </c>
      <c r="N54" s="335">
        <v>0</v>
      </c>
      <c r="O54" s="335">
        <v>0</v>
      </c>
      <c r="P54" s="335">
        <v>0</v>
      </c>
      <c r="Q54" s="335">
        <v>0</v>
      </c>
      <c r="R54" s="335">
        <v>0</v>
      </c>
      <c r="S54" s="335">
        <v>0</v>
      </c>
      <c r="U54" s="322"/>
    </row>
    <row r="55" spans="2:21" ht="17.25" customHeight="1">
      <c r="B55" s="333"/>
      <c r="C55" s="333"/>
      <c r="D55" s="333">
        <v>4120</v>
      </c>
      <c r="E55" s="334" t="s">
        <v>145</v>
      </c>
      <c r="F55" s="335">
        <v>100</v>
      </c>
      <c r="G55" s="335">
        <v>100</v>
      </c>
      <c r="H55" s="335">
        <v>100</v>
      </c>
      <c r="I55" s="335">
        <v>100</v>
      </c>
      <c r="J55" s="335">
        <v>0</v>
      </c>
      <c r="K55" s="335">
        <v>0</v>
      </c>
      <c r="L55" s="335">
        <v>0</v>
      </c>
      <c r="M55" s="335">
        <v>0</v>
      </c>
      <c r="N55" s="335">
        <v>0</v>
      </c>
      <c r="O55" s="335">
        <v>0</v>
      </c>
      <c r="P55" s="335">
        <v>0</v>
      </c>
      <c r="Q55" s="335">
        <v>0</v>
      </c>
      <c r="R55" s="335">
        <v>0</v>
      </c>
      <c r="S55" s="335">
        <v>0</v>
      </c>
      <c r="U55" s="322"/>
    </row>
    <row r="56" spans="2:21" ht="17.25" customHeight="1">
      <c r="B56" s="333"/>
      <c r="C56" s="333"/>
      <c r="D56" s="333">
        <v>4170</v>
      </c>
      <c r="E56" s="334" t="s">
        <v>147</v>
      </c>
      <c r="F56" s="335">
        <v>2350</v>
      </c>
      <c r="G56" s="335">
        <v>2350</v>
      </c>
      <c r="H56" s="335">
        <v>2350</v>
      </c>
      <c r="I56" s="335">
        <v>2350</v>
      </c>
      <c r="J56" s="335">
        <v>0</v>
      </c>
      <c r="K56" s="335">
        <v>0</v>
      </c>
      <c r="L56" s="335">
        <v>0</v>
      </c>
      <c r="M56" s="335">
        <v>0</v>
      </c>
      <c r="N56" s="335">
        <v>0</v>
      </c>
      <c r="O56" s="335">
        <v>0</v>
      </c>
      <c r="P56" s="335">
        <v>0</v>
      </c>
      <c r="Q56" s="335">
        <v>0</v>
      </c>
      <c r="R56" s="335">
        <v>0</v>
      </c>
      <c r="S56" s="335">
        <v>0</v>
      </c>
      <c r="U56" s="322"/>
    </row>
    <row r="57" spans="2:21" ht="17.25" customHeight="1">
      <c r="B57" s="333"/>
      <c r="C57" s="333"/>
      <c r="D57" s="333">
        <v>4210</v>
      </c>
      <c r="E57" s="334" t="s">
        <v>136</v>
      </c>
      <c r="F57" s="335">
        <v>3000</v>
      </c>
      <c r="G57" s="335">
        <v>3000</v>
      </c>
      <c r="H57" s="335">
        <v>3000</v>
      </c>
      <c r="I57" s="335">
        <v>0</v>
      </c>
      <c r="J57" s="335">
        <v>3000</v>
      </c>
      <c r="K57" s="335">
        <v>0</v>
      </c>
      <c r="L57" s="335">
        <v>0</v>
      </c>
      <c r="M57" s="335">
        <v>0</v>
      </c>
      <c r="N57" s="335">
        <v>0</v>
      </c>
      <c r="O57" s="335">
        <v>0</v>
      </c>
      <c r="P57" s="335">
        <v>0</v>
      </c>
      <c r="Q57" s="335">
        <v>0</v>
      </c>
      <c r="R57" s="335">
        <v>0</v>
      </c>
      <c r="S57" s="335">
        <v>0</v>
      </c>
      <c r="U57" s="322"/>
    </row>
    <row r="58" spans="2:21" ht="17.25" customHeight="1">
      <c r="B58" s="333"/>
      <c r="C58" s="333"/>
      <c r="D58" s="333">
        <v>4300</v>
      </c>
      <c r="E58" s="334" t="s">
        <v>129</v>
      </c>
      <c r="F58" s="335">
        <v>16000</v>
      </c>
      <c r="G58" s="335">
        <v>16000</v>
      </c>
      <c r="H58" s="335">
        <v>16000</v>
      </c>
      <c r="I58" s="335">
        <v>0</v>
      </c>
      <c r="J58" s="335">
        <v>16000</v>
      </c>
      <c r="K58" s="335">
        <v>0</v>
      </c>
      <c r="L58" s="335">
        <v>0</v>
      </c>
      <c r="M58" s="335">
        <v>0</v>
      </c>
      <c r="N58" s="335">
        <v>0</v>
      </c>
      <c r="O58" s="335">
        <v>0</v>
      </c>
      <c r="P58" s="335">
        <v>0</v>
      </c>
      <c r="Q58" s="335">
        <v>0</v>
      </c>
      <c r="R58" s="335">
        <v>0</v>
      </c>
      <c r="S58" s="335">
        <v>0</v>
      </c>
      <c r="U58" s="322"/>
    </row>
    <row r="59" spans="2:21" s="318" customFormat="1" ht="17.25" customHeight="1">
      <c r="B59" s="326">
        <v>700</v>
      </c>
      <c r="C59" s="326"/>
      <c r="D59" s="326"/>
      <c r="E59" s="327" t="s">
        <v>163</v>
      </c>
      <c r="F59" s="328">
        <v>1910100</v>
      </c>
      <c r="G59" s="328">
        <v>1855100</v>
      </c>
      <c r="H59" s="328">
        <v>1854100</v>
      </c>
      <c r="I59" s="328">
        <v>501510</v>
      </c>
      <c r="J59" s="328">
        <v>1352590</v>
      </c>
      <c r="K59" s="328">
        <v>0</v>
      </c>
      <c r="L59" s="328">
        <v>1000</v>
      </c>
      <c r="M59" s="328">
        <v>0</v>
      </c>
      <c r="N59" s="328">
        <v>0</v>
      </c>
      <c r="O59" s="328">
        <v>0</v>
      </c>
      <c r="P59" s="328">
        <v>55000</v>
      </c>
      <c r="Q59" s="328">
        <v>55000</v>
      </c>
      <c r="R59" s="328">
        <v>0</v>
      </c>
      <c r="S59" s="328">
        <v>0</v>
      </c>
      <c r="U59" s="319"/>
    </row>
    <row r="60" spans="2:21" s="318" customFormat="1" ht="17.25" customHeight="1">
      <c r="B60" s="329"/>
      <c r="C60" s="329">
        <v>70005</v>
      </c>
      <c r="D60" s="329"/>
      <c r="E60" s="331" t="s">
        <v>164</v>
      </c>
      <c r="F60" s="332">
        <v>1910100</v>
      </c>
      <c r="G60" s="332">
        <v>1855100</v>
      </c>
      <c r="H60" s="332">
        <v>1854100</v>
      </c>
      <c r="I60" s="332">
        <v>501510</v>
      </c>
      <c r="J60" s="332">
        <v>1352590</v>
      </c>
      <c r="K60" s="332">
        <v>0</v>
      </c>
      <c r="L60" s="332">
        <v>1000</v>
      </c>
      <c r="M60" s="332">
        <v>0</v>
      </c>
      <c r="N60" s="332">
        <v>0</v>
      </c>
      <c r="O60" s="332">
        <v>0</v>
      </c>
      <c r="P60" s="332">
        <v>55000</v>
      </c>
      <c r="Q60" s="332">
        <v>55000</v>
      </c>
      <c r="R60" s="332">
        <v>0</v>
      </c>
      <c r="S60" s="332">
        <v>0</v>
      </c>
      <c r="U60" s="319"/>
    </row>
    <row r="61" spans="2:21" s="342" customFormat="1" ht="17.25" customHeight="1">
      <c r="B61" s="343"/>
      <c r="C61" s="344"/>
      <c r="D61" s="343"/>
      <c r="E61" s="345" t="s">
        <v>473</v>
      </c>
      <c r="F61" s="346">
        <v>280000</v>
      </c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46"/>
      <c r="S61" s="346"/>
      <c r="U61" s="347"/>
    </row>
    <row r="62" spans="2:21" ht="17.25" customHeight="1">
      <c r="B62" s="333"/>
      <c r="C62" s="333"/>
      <c r="D62" s="333">
        <v>3020</v>
      </c>
      <c r="E62" s="334" t="s">
        <v>141</v>
      </c>
      <c r="F62" s="335">
        <v>1000</v>
      </c>
      <c r="G62" s="335">
        <v>1000</v>
      </c>
      <c r="H62" s="335">
        <v>0</v>
      </c>
      <c r="I62" s="335">
        <v>0</v>
      </c>
      <c r="J62" s="335">
        <v>0</v>
      </c>
      <c r="K62" s="335">
        <v>0</v>
      </c>
      <c r="L62" s="335">
        <v>1000</v>
      </c>
      <c r="M62" s="335">
        <v>0</v>
      </c>
      <c r="N62" s="335">
        <v>0</v>
      </c>
      <c r="O62" s="335">
        <v>0</v>
      </c>
      <c r="P62" s="335">
        <v>0</v>
      </c>
      <c r="Q62" s="335">
        <v>0</v>
      </c>
      <c r="R62" s="335">
        <v>0</v>
      </c>
      <c r="S62" s="335">
        <v>0</v>
      </c>
      <c r="U62" s="322"/>
    </row>
    <row r="63" spans="2:21" ht="17.25" customHeight="1">
      <c r="B63" s="333"/>
      <c r="C63" s="333"/>
      <c r="D63" s="333">
        <v>4010</v>
      </c>
      <c r="E63" s="334" t="s">
        <v>142</v>
      </c>
      <c r="F63" s="335">
        <v>381100</v>
      </c>
      <c r="G63" s="335">
        <v>381100</v>
      </c>
      <c r="H63" s="335">
        <v>381100</v>
      </c>
      <c r="I63" s="335">
        <v>381100</v>
      </c>
      <c r="J63" s="335">
        <v>0</v>
      </c>
      <c r="K63" s="335">
        <v>0</v>
      </c>
      <c r="L63" s="335">
        <v>0</v>
      </c>
      <c r="M63" s="335">
        <v>0</v>
      </c>
      <c r="N63" s="335">
        <v>0</v>
      </c>
      <c r="O63" s="335">
        <v>0</v>
      </c>
      <c r="P63" s="335">
        <v>0</v>
      </c>
      <c r="Q63" s="335">
        <v>0</v>
      </c>
      <c r="R63" s="335">
        <v>0</v>
      </c>
      <c r="S63" s="335">
        <v>0</v>
      </c>
      <c r="U63" s="322"/>
    </row>
    <row r="64" spans="2:21" ht="17.25" customHeight="1">
      <c r="B64" s="333"/>
      <c r="C64" s="333"/>
      <c r="D64" s="333">
        <v>4040</v>
      </c>
      <c r="E64" s="334" t="s">
        <v>143</v>
      </c>
      <c r="F64" s="335">
        <v>35300</v>
      </c>
      <c r="G64" s="335">
        <v>35300</v>
      </c>
      <c r="H64" s="335">
        <v>35300</v>
      </c>
      <c r="I64" s="335">
        <v>35300</v>
      </c>
      <c r="J64" s="335">
        <v>0</v>
      </c>
      <c r="K64" s="335">
        <v>0</v>
      </c>
      <c r="L64" s="335">
        <v>0</v>
      </c>
      <c r="M64" s="335">
        <v>0</v>
      </c>
      <c r="N64" s="335">
        <v>0</v>
      </c>
      <c r="O64" s="335">
        <v>0</v>
      </c>
      <c r="P64" s="335">
        <v>0</v>
      </c>
      <c r="Q64" s="335">
        <v>0</v>
      </c>
      <c r="R64" s="335">
        <v>0</v>
      </c>
      <c r="S64" s="335">
        <v>0</v>
      </c>
      <c r="U64" s="322"/>
    </row>
    <row r="65" spans="2:21" ht="17.25" customHeight="1">
      <c r="B65" s="333"/>
      <c r="C65" s="333"/>
      <c r="D65" s="333">
        <v>4110</v>
      </c>
      <c r="E65" s="334" t="s">
        <v>144</v>
      </c>
      <c r="F65" s="335">
        <v>72100</v>
      </c>
      <c r="G65" s="335">
        <v>72100</v>
      </c>
      <c r="H65" s="335">
        <v>72100</v>
      </c>
      <c r="I65" s="335">
        <v>72100</v>
      </c>
      <c r="J65" s="335">
        <v>0</v>
      </c>
      <c r="K65" s="335">
        <v>0</v>
      </c>
      <c r="L65" s="335">
        <v>0</v>
      </c>
      <c r="M65" s="335">
        <v>0</v>
      </c>
      <c r="N65" s="335">
        <v>0</v>
      </c>
      <c r="O65" s="335">
        <v>0</v>
      </c>
      <c r="P65" s="335">
        <v>0</v>
      </c>
      <c r="Q65" s="335">
        <v>0</v>
      </c>
      <c r="R65" s="335">
        <v>0</v>
      </c>
      <c r="S65" s="335">
        <v>0</v>
      </c>
      <c r="U65" s="322"/>
    </row>
    <row r="66" spans="2:21" ht="17.25" customHeight="1">
      <c r="B66" s="333"/>
      <c r="C66" s="333"/>
      <c r="D66" s="333">
        <v>4120</v>
      </c>
      <c r="E66" s="334" t="s">
        <v>145</v>
      </c>
      <c r="F66" s="335">
        <v>11010</v>
      </c>
      <c r="G66" s="335">
        <v>11010</v>
      </c>
      <c r="H66" s="335">
        <v>11010</v>
      </c>
      <c r="I66" s="335">
        <v>11010</v>
      </c>
      <c r="J66" s="335">
        <v>0</v>
      </c>
      <c r="K66" s="335">
        <v>0</v>
      </c>
      <c r="L66" s="335">
        <v>0</v>
      </c>
      <c r="M66" s="335">
        <v>0</v>
      </c>
      <c r="N66" s="335">
        <v>0</v>
      </c>
      <c r="O66" s="335">
        <v>0</v>
      </c>
      <c r="P66" s="335">
        <v>0</v>
      </c>
      <c r="Q66" s="335">
        <v>0</v>
      </c>
      <c r="R66" s="335">
        <v>0</v>
      </c>
      <c r="S66" s="335">
        <v>0</v>
      </c>
      <c r="U66" s="322"/>
    </row>
    <row r="67" spans="2:21" ht="17.25" customHeight="1">
      <c r="B67" s="333"/>
      <c r="C67" s="333"/>
      <c r="D67" s="333">
        <v>4170</v>
      </c>
      <c r="E67" s="334" t="s">
        <v>147</v>
      </c>
      <c r="F67" s="335">
        <v>2000</v>
      </c>
      <c r="G67" s="335">
        <v>2000</v>
      </c>
      <c r="H67" s="335">
        <v>2000</v>
      </c>
      <c r="I67" s="335">
        <v>2000</v>
      </c>
      <c r="J67" s="335">
        <v>0</v>
      </c>
      <c r="K67" s="335">
        <v>0</v>
      </c>
      <c r="L67" s="335">
        <v>0</v>
      </c>
      <c r="M67" s="335">
        <v>0</v>
      </c>
      <c r="N67" s="335">
        <v>0</v>
      </c>
      <c r="O67" s="335">
        <v>0</v>
      </c>
      <c r="P67" s="335">
        <v>0</v>
      </c>
      <c r="Q67" s="335">
        <v>0</v>
      </c>
      <c r="R67" s="335">
        <v>0</v>
      </c>
      <c r="S67" s="335">
        <v>0</v>
      </c>
      <c r="U67" s="322"/>
    </row>
    <row r="68" spans="2:21" ht="17.25" customHeight="1">
      <c r="B68" s="333"/>
      <c r="C68" s="333"/>
      <c r="D68" s="333">
        <v>4210</v>
      </c>
      <c r="E68" s="334" t="s">
        <v>136</v>
      </c>
      <c r="F68" s="335">
        <v>39435</v>
      </c>
      <c r="G68" s="335">
        <v>39435</v>
      </c>
      <c r="H68" s="335">
        <v>39435</v>
      </c>
      <c r="I68" s="335">
        <v>0</v>
      </c>
      <c r="J68" s="335">
        <v>39435</v>
      </c>
      <c r="K68" s="335">
        <v>0</v>
      </c>
      <c r="L68" s="335">
        <v>0</v>
      </c>
      <c r="M68" s="335">
        <v>0</v>
      </c>
      <c r="N68" s="335">
        <v>0</v>
      </c>
      <c r="O68" s="335">
        <v>0</v>
      </c>
      <c r="P68" s="335">
        <v>0</v>
      </c>
      <c r="Q68" s="335">
        <v>0</v>
      </c>
      <c r="R68" s="335">
        <v>0</v>
      </c>
      <c r="S68" s="335">
        <v>0</v>
      </c>
      <c r="U68" s="322"/>
    </row>
    <row r="69" spans="2:21" ht="17.25" customHeight="1">
      <c r="B69" s="333"/>
      <c r="C69" s="333"/>
      <c r="D69" s="333">
        <v>4260</v>
      </c>
      <c r="E69" s="334" t="s">
        <v>148</v>
      </c>
      <c r="F69" s="335">
        <v>220000</v>
      </c>
      <c r="G69" s="335">
        <v>220000</v>
      </c>
      <c r="H69" s="335">
        <v>220000</v>
      </c>
      <c r="I69" s="335">
        <v>0</v>
      </c>
      <c r="J69" s="335">
        <v>220000</v>
      </c>
      <c r="K69" s="335">
        <v>0</v>
      </c>
      <c r="L69" s="335">
        <v>0</v>
      </c>
      <c r="M69" s="335">
        <v>0</v>
      </c>
      <c r="N69" s="335">
        <v>0</v>
      </c>
      <c r="O69" s="335">
        <v>0</v>
      </c>
      <c r="P69" s="335">
        <v>0</v>
      </c>
      <c r="Q69" s="335">
        <v>0</v>
      </c>
      <c r="R69" s="335">
        <v>0</v>
      </c>
      <c r="S69" s="335">
        <v>0</v>
      </c>
      <c r="U69" s="322"/>
    </row>
    <row r="70" spans="2:21" ht="17.25" customHeight="1">
      <c r="B70" s="333"/>
      <c r="C70" s="333"/>
      <c r="D70" s="333">
        <v>4270</v>
      </c>
      <c r="E70" s="334" t="s">
        <v>149</v>
      </c>
      <c r="F70" s="335">
        <v>60000</v>
      </c>
      <c r="G70" s="335">
        <v>60000</v>
      </c>
      <c r="H70" s="335">
        <v>60000</v>
      </c>
      <c r="I70" s="335">
        <v>0</v>
      </c>
      <c r="J70" s="335">
        <v>60000</v>
      </c>
      <c r="K70" s="335">
        <v>0</v>
      </c>
      <c r="L70" s="335">
        <v>0</v>
      </c>
      <c r="M70" s="335">
        <v>0</v>
      </c>
      <c r="N70" s="335">
        <v>0</v>
      </c>
      <c r="O70" s="335">
        <v>0</v>
      </c>
      <c r="P70" s="335">
        <v>0</v>
      </c>
      <c r="Q70" s="335">
        <v>0</v>
      </c>
      <c r="R70" s="335">
        <v>0</v>
      </c>
      <c r="S70" s="335">
        <v>0</v>
      </c>
      <c r="U70" s="322"/>
    </row>
    <row r="71" spans="2:21" ht="17.25" customHeight="1">
      <c r="B71" s="333"/>
      <c r="C71" s="333"/>
      <c r="D71" s="333">
        <v>4280</v>
      </c>
      <c r="E71" s="334" t="s">
        <v>170</v>
      </c>
      <c r="F71" s="335">
        <v>800</v>
      </c>
      <c r="G71" s="335">
        <v>800</v>
      </c>
      <c r="H71" s="335">
        <v>800</v>
      </c>
      <c r="I71" s="335">
        <v>0</v>
      </c>
      <c r="J71" s="335">
        <v>800</v>
      </c>
      <c r="K71" s="335">
        <v>0</v>
      </c>
      <c r="L71" s="335">
        <v>0</v>
      </c>
      <c r="M71" s="335">
        <v>0</v>
      </c>
      <c r="N71" s="335">
        <v>0</v>
      </c>
      <c r="O71" s="335">
        <v>0</v>
      </c>
      <c r="P71" s="335">
        <v>0</v>
      </c>
      <c r="Q71" s="335">
        <v>0</v>
      </c>
      <c r="R71" s="335">
        <v>0</v>
      </c>
      <c r="S71" s="335">
        <v>0</v>
      </c>
      <c r="U71" s="322"/>
    </row>
    <row r="72" spans="2:21" ht="17.25" customHeight="1">
      <c r="B72" s="333"/>
      <c r="C72" s="333"/>
      <c r="D72" s="333">
        <v>4300</v>
      </c>
      <c r="E72" s="334" t="s">
        <v>129</v>
      </c>
      <c r="F72" s="335">
        <v>364600</v>
      </c>
      <c r="G72" s="335">
        <v>364600</v>
      </c>
      <c r="H72" s="335">
        <v>364600</v>
      </c>
      <c r="I72" s="335">
        <v>0</v>
      </c>
      <c r="J72" s="335">
        <v>364600</v>
      </c>
      <c r="K72" s="335">
        <v>0</v>
      </c>
      <c r="L72" s="335">
        <v>0</v>
      </c>
      <c r="M72" s="335">
        <v>0</v>
      </c>
      <c r="N72" s="335">
        <v>0</v>
      </c>
      <c r="O72" s="335">
        <v>0</v>
      </c>
      <c r="P72" s="335">
        <v>0</v>
      </c>
      <c r="Q72" s="335">
        <v>0</v>
      </c>
      <c r="R72" s="335">
        <v>0</v>
      </c>
      <c r="S72" s="335">
        <v>0</v>
      </c>
      <c r="U72" s="322"/>
    </row>
    <row r="73" spans="2:21" ht="19.5" customHeight="1">
      <c r="B73" s="333"/>
      <c r="C73" s="333"/>
      <c r="D73" s="333">
        <v>4360</v>
      </c>
      <c r="E73" s="334" t="s">
        <v>150</v>
      </c>
      <c r="F73" s="335">
        <v>15000</v>
      </c>
      <c r="G73" s="335">
        <v>15000</v>
      </c>
      <c r="H73" s="335">
        <v>15000</v>
      </c>
      <c r="I73" s="335">
        <v>0</v>
      </c>
      <c r="J73" s="335">
        <v>15000</v>
      </c>
      <c r="K73" s="335">
        <v>0</v>
      </c>
      <c r="L73" s="335">
        <v>0</v>
      </c>
      <c r="M73" s="335">
        <v>0</v>
      </c>
      <c r="N73" s="335">
        <v>0</v>
      </c>
      <c r="O73" s="335">
        <v>0</v>
      </c>
      <c r="P73" s="335">
        <v>0</v>
      </c>
      <c r="Q73" s="335">
        <v>0</v>
      </c>
      <c r="R73" s="335">
        <v>0</v>
      </c>
      <c r="S73" s="335">
        <v>0</v>
      </c>
      <c r="U73" s="322"/>
    </row>
    <row r="74" spans="2:21" ht="24.75" customHeight="1">
      <c r="B74" s="333"/>
      <c r="C74" s="333"/>
      <c r="D74" s="333">
        <v>4390</v>
      </c>
      <c r="E74" s="334" t="s">
        <v>165</v>
      </c>
      <c r="F74" s="335">
        <v>80000</v>
      </c>
      <c r="G74" s="335">
        <v>80000</v>
      </c>
      <c r="H74" s="335">
        <v>80000</v>
      </c>
      <c r="I74" s="335">
        <v>0</v>
      </c>
      <c r="J74" s="335">
        <v>80000</v>
      </c>
      <c r="K74" s="335">
        <v>0</v>
      </c>
      <c r="L74" s="335">
        <v>0</v>
      </c>
      <c r="M74" s="335">
        <v>0</v>
      </c>
      <c r="N74" s="335">
        <v>0</v>
      </c>
      <c r="O74" s="335">
        <v>0</v>
      </c>
      <c r="P74" s="335">
        <v>0</v>
      </c>
      <c r="Q74" s="335">
        <v>0</v>
      </c>
      <c r="R74" s="335">
        <v>0</v>
      </c>
      <c r="S74" s="335">
        <v>0</v>
      </c>
      <c r="U74" s="322"/>
    </row>
    <row r="75" spans="2:21" ht="17.25" customHeight="1">
      <c r="B75" s="333"/>
      <c r="C75" s="333"/>
      <c r="D75" s="333">
        <v>4410</v>
      </c>
      <c r="E75" s="334" t="s">
        <v>151</v>
      </c>
      <c r="F75" s="335">
        <v>1000</v>
      </c>
      <c r="G75" s="335">
        <v>1000</v>
      </c>
      <c r="H75" s="335">
        <v>1000</v>
      </c>
      <c r="I75" s="335">
        <v>0</v>
      </c>
      <c r="J75" s="335">
        <v>1000</v>
      </c>
      <c r="K75" s="335">
        <v>0</v>
      </c>
      <c r="L75" s="335">
        <v>0</v>
      </c>
      <c r="M75" s="335">
        <v>0</v>
      </c>
      <c r="N75" s="335">
        <v>0</v>
      </c>
      <c r="O75" s="335">
        <v>0</v>
      </c>
      <c r="P75" s="335">
        <v>0</v>
      </c>
      <c r="Q75" s="335">
        <v>0</v>
      </c>
      <c r="R75" s="335">
        <v>0</v>
      </c>
      <c r="S75" s="335">
        <v>0</v>
      </c>
      <c r="U75" s="322"/>
    </row>
    <row r="76" spans="2:21" ht="17.25" customHeight="1">
      <c r="B76" s="333"/>
      <c r="C76" s="333"/>
      <c r="D76" s="333">
        <v>4430</v>
      </c>
      <c r="E76" s="334" t="s">
        <v>152</v>
      </c>
      <c r="F76" s="335">
        <v>14600</v>
      </c>
      <c r="G76" s="335">
        <v>14600</v>
      </c>
      <c r="H76" s="335">
        <v>14600</v>
      </c>
      <c r="I76" s="335">
        <v>0</v>
      </c>
      <c r="J76" s="335">
        <v>14600</v>
      </c>
      <c r="K76" s="335">
        <v>0</v>
      </c>
      <c r="L76" s="335">
        <v>0</v>
      </c>
      <c r="M76" s="335">
        <v>0</v>
      </c>
      <c r="N76" s="335">
        <v>0</v>
      </c>
      <c r="O76" s="335">
        <v>0</v>
      </c>
      <c r="P76" s="335">
        <v>0</v>
      </c>
      <c r="Q76" s="335">
        <v>0</v>
      </c>
      <c r="R76" s="335">
        <v>0</v>
      </c>
      <c r="S76" s="335">
        <v>0</v>
      </c>
      <c r="U76" s="322"/>
    </row>
    <row r="77" spans="2:21" ht="18.75" customHeight="1">
      <c r="B77" s="333"/>
      <c r="C77" s="333"/>
      <c r="D77" s="333">
        <v>4440</v>
      </c>
      <c r="E77" s="334" t="s">
        <v>153</v>
      </c>
      <c r="F77" s="335">
        <v>7700</v>
      </c>
      <c r="G77" s="335">
        <v>7700</v>
      </c>
      <c r="H77" s="335">
        <v>7700</v>
      </c>
      <c r="I77" s="335">
        <v>0</v>
      </c>
      <c r="J77" s="335">
        <v>7700</v>
      </c>
      <c r="K77" s="335">
        <v>0</v>
      </c>
      <c r="L77" s="335">
        <v>0</v>
      </c>
      <c r="M77" s="335">
        <v>0</v>
      </c>
      <c r="N77" s="335">
        <v>0</v>
      </c>
      <c r="O77" s="335">
        <v>0</v>
      </c>
      <c r="P77" s="335">
        <v>0</v>
      </c>
      <c r="Q77" s="335">
        <v>0</v>
      </c>
      <c r="R77" s="335">
        <v>0</v>
      </c>
      <c r="S77" s="335">
        <v>0</v>
      </c>
      <c r="U77" s="322"/>
    </row>
    <row r="78" spans="2:21" ht="17.25" customHeight="1">
      <c r="B78" s="333"/>
      <c r="C78" s="333"/>
      <c r="D78" s="333">
        <v>4480</v>
      </c>
      <c r="E78" s="334" t="s">
        <v>154</v>
      </c>
      <c r="F78" s="335">
        <v>100000</v>
      </c>
      <c r="G78" s="335">
        <v>100000</v>
      </c>
      <c r="H78" s="335">
        <v>100000</v>
      </c>
      <c r="I78" s="335">
        <v>0</v>
      </c>
      <c r="J78" s="335">
        <v>100000</v>
      </c>
      <c r="K78" s="335">
        <v>0</v>
      </c>
      <c r="L78" s="335">
        <v>0</v>
      </c>
      <c r="M78" s="335">
        <v>0</v>
      </c>
      <c r="N78" s="335">
        <v>0</v>
      </c>
      <c r="O78" s="335">
        <v>0</v>
      </c>
      <c r="P78" s="335">
        <v>0</v>
      </c>
      <c r="Q78" s="335">
        <v>0</v>
      </c>
      <c r="R78" s="335">
        <v>0</v>
      </c>
      <c r="S78" s="335">
        <v>0</v>
      </c>
      <c r="U78" s="322"/>
    </row>
    <row r="79" spans="2:21" ht="24" customHeight="1">
      <c r="B79" s="333"/>
      <c r="C79" s="333"/>
      <c r="D79" s="333">
        <v>4520</v>
      </c>
      <c r="E79" s="334" t="s">
        <v>156</v>
      </c>
      <c r="F79" s="335">
        <v>20000</v>
      </c>
      <c r="G79" s="335">
        <v>20000</v>
      </c>
      <c r="H79" s="335">
        <v>20000</v>
      </c>
      <c r="I79" s="335">
        <v>0</v>
      </c>
      <c r="J79" s="335">
        <v>20000</v>
      </c>
      <c r="K79" s="335">
        <v>0</v>
      </c>
      <c r="L79" s="335">
        <v>0</v>
      </c>
      <c r="M79" s="335">
        <v>0</v>
      </c>
      <c r="N79" s="335">
        <v>0</v>
      </c>
      <c r="O79" s="335">
        <v>0</v>
      </c>
      <c r="P79" s="335">
        <v>0</v>
      </c>
      <c r="Q79" s="335">
        <v>0</v>
      </c>
      <c r="R79" s="335">
        <v>0</v>
      </c>
      <c r="S79" s="335">
        <v>0</v>
      </c>
      <c r="U79" s="322"/>
    </row>
    <row r="80" spans="2:21" ht="17.25" customHeight="1">
      <c r="B80" s="333"/>
      <c r="C80" s="333"/>
      <c r="D80" s="333">
        <v>4530</v>
      </c>
      <c r="E80" s="334" t="s">
        <v>460</v>
      </c>
      <c r="F80" s="335">
        <v>150000</v>
      </c>
      <c r="G80" s="335">
        <v>150000</v>
      </c>
      <c r="H80" s="335">
        <v>150000</v>
      </c>
      <c r="I80" s="335">
        <v>0</v>
      </c>
      <c r="J80" s="335">
        <v>150000</v>
      </c>
      <c r="K80" s="335">
        <v>0</v>
      </c>
      <c r="L80" s="335">
        <v>0</v>
      </c>
      <c r="M80" s="335">
        <v>0</v>
      </c>
      <c r="N80" s="335">
        <v>0</v>
      </c>
      <c r="O80" s="335">
        <v>0</v>
      </c>
      <c r="P80" s="335">
        <v>0</v>
      </c>
      <c r="Q80" s="335">
        <v>0</v>
      </c>
      <c r="R80" s="335">
        <v>0</v>
      </c>
      <c r="S80" s="335">
        <v>0</v>
      </c>
      <c r="U80" s="322"/>
    </row>
    <row r="81" spans="2:21" ht="17.25" customHeight="1">
      <c r="B81" s="333"/>
      <c r="C81" s="333"/>
      <c r="D81" s="333">
        <v>4580</v>
      </c>
      <c r="E81" s="334" t="s">
        <v>166</v>
      </c>
      <c r="F81" s="335">
        <v>4455</v>
      </c>
      <c r="G81" s="335">
        <v>4455</v>
      </c>
      <c r="H81" s="335">
        <v>4455</v>
      </c>
      <c r="I81" s="335">
        <v>0</v>
      </c>
      <c r="J81" s="335">
        <v>4455</v>
      </c>
      <c r="K81" s="335">
        <v>0</v>
      </c>
      <c r="L81" s="335">
        <v>0</v>
      </c>
      <c r="M81" s="335">
        <v>0</v>
      </c>
      <c r="N81" s="335">
        <v>0</v>
      </c>
      <c r="O81" s="335">
        <v>0</v>
      </c>
      <c r="P81" s="335">
        <v>0</v>
      </c>
      <c r="Q81" s="335">
        <v>0</v>
      </c>
      <c r="R81" s="335">
        <v>0</v>
      </c>
      <c r="S81" s="335">
        <v>0</v>
      </c>
      <c r="U81" s="322"/>
    </row>
    <row r="82" spans="2:21" ht="23.25" customHeight="1">
      <c r="B82" s="333"/>
      <c r="C82" s="333"/>
      <c r="D82" s="333">
        <v>4590</v>
      </c>
      <c r="E82" s="334" t="s">
        <v>167</v>
      </c>
      <c r="F82" s="335">
        <v>185000</v>
      </c>
      <c r="G82" s="335">
        <v>185000</v>
      </c>
      <c r="H82" s="335">
        <v>185000</v>
      </c>
      <c r="I82" s="335">
        <v>0</v>
      </c>
      <c r="J82" s="335">
        <v>185000</v>
      </c>
      <c r="K82" s="335">
        <v>0</v>
      </c>
      <c r="L82" s="335">
        <v>0</v>
      </c>
      <c r="M82" s="335">
        <v>0</v>
      </c>
      <c r="N82" s="335">
        <v>0</v>
      </c>
      <c r="O82" s="335">
        <v>0</v>
      </c>
      <c r="P82" s="335">
        <v>0</v>
      </c>
      <c r="Q82" s="335">
        <v>0</v>
      </c>
      <c r="R82" s="335">
        <v>0</v>
      </c>
      <c r="S82" s="335">
        <v>0</v>
      </c>
      <c r="U82" s="322"/>
    </row>
    <row r="83" spans="2:21" ht="24" customHeight="1">
      <c r="B83" s="333"/>
      <c r="C83" s="333"/>
      <c r="D83" s="333">
        <v>4600</v>
      </c>
      <c r="E83" s="334" t="s">
        <v>461</v>
      </c>
      <c r="F83" s="335">
        <v>60000</v>
      </c>
      <c r="G83" s="335">
        <v>60000</v>
      </c>
      <c r="H83" s="335">
        <v>60000</v>
      </c>
      <c r="I83" s="335">
        <v>0</v>
      </c>
      <c r="J83" s="335">
        <v>60000</v>
      </c>
      <c r="K83" s="335">
        <v>0</v>
      </c>
      <c r="L83" s="335">
        <v>0</v>
      </c>
      <c r="M83" s="335">
        <v>0</v>
      </c>
      <c r="N83" s="335">
        <v>0</v>
      </c>
      <c r="O83" s="335">
        <v>0</v>
      </c>
      <c r="P83" s="335">
        <v>0</v>
      </c>
      <c r="Q83" s="335">
        <v>0</v>
      </c>
      <c r="R83" s="335">
        <v>0</v>
      </c>
      <c r="S83" s="335">
        <v>0</v>
      </c>
      <c r="U83" s="322"/>
    </row>
    <row r="84" spans="2:21" ht="19.5" customHeight="1">
      <c r="B84" s="333"/>
      <c r="C84" s="333"/>
      <c r="D84" s="333">
        <v>4610</v>
      </c>
      <c r="E84" s="334" t="s">
        <v>168</v>
      </c>
      <c r="F84" s="335">
        <v>30000</v>
      </c>
      <c r="G84" s="335">
        <v>30000</v>
      </c>
      <c r="H84" s="335">
        <v>30000</v>
      </c>
      <c r="I84" s="335">
        <v>0</v>
      </c>
      <c r="J84" s="335">
        <v>30000</v>
      </c>
      <c r="K84" s="335">
        <v>0</v>
      </c>
      <c r="L84" s="335">
        <v>0</v>
      </c>
      <c r="M84" s="335">
        <v>0</v>
      </c>
      <c r="N84" s="335">
        <v>0</v>
      </c>
      <c r="O84" s="335">
        <v>0</v>
      </c>
      <c r="P84" s="335">
        <v>0</v>
      </c>
      <c r="Q84" s="335">
        <v>0</v>
      </c>
      <c r="R84" s="335">
        <v>0</v>
      </c>
      <c r="S84" s="335">
        <v>0</v>
      </c>
      <c r="U84" s="322"/>
    </row>
    <row r="85" spans="2:21" ht="17.25" customHeight="1">
      <c r="B85" s="333"/>
      <c r="C85" s="333"/>
      <c r="D85" s="333">
        <v>6050</v>
      </c>
      <c r="E85" s="334" t="s">
        <v>158</v>
      </c>
      <c r="F85" s="335">
        <v>55000</v>
      </c>
      <c r="G85" s="335">
        <v>0</v>
      </c>
      <c r="H85" s="335">
        <v>0</v>
      </c>
      <c r="I85" s="335">
        <v>0</v>
      </c>
      <c r="J85" s="335">
        <v>0</v>
      </c>
      <c r="K85" s="335">
        <v>0</v>
      </c>
      <c r="L85" s="335">
        <v>0</v>
      </c>
      <c r="M85" s="335">
        <v>0</v>
      </c>
      <c r="N85" s="335">
        <v>0</v>
      </c>
      <c r="O85" s="335">
        <v>0</v>
      </c>
      <c r="P85" s="335">
        <v>55000</v>
      </c>
      <c r="Q85" s="335">
        <v>55000</v>
      </c>
      <c r="R85" s="335">
        <v>0</v>
      </c>
      <c r="S85" s="335">
        <v>0</v>
      </c>
      <c r="U85" s="322"/>
    </row>
    <row r="86" spans="2:21" s="318" customFormat="1" ht="17.25" customHeight="1">
      <c r="B86" s="326">
        <v>710</v>
      </c>
      <c r="C86" s="326"/>
      <c r="D86" s="326"/>
      <c r="E86" s="327" t="s">
        <v>169</v>
      </c>
      <c r="F86" s="328">
        <v>3315778</v>
      </c>
      <c r="G86" s="328">
        <v>3300778</v>
      </c>
      <c r="H86" s="328">
        <v>3298358</v>
      </c>
      <c r="I86" s="328">
        <v>2512577</v>
      </c>
      <c r="J86" s="328">
        <v>785781</v>
      </c>
      <c r="K86" s="328">
        <v>0</v>
      </c>
      <c r="L86" s="328">
        <v>2420</v>
      </c>
      <c r="M86" s="328">
        <v>0</v>
      </c>
      <c r="N86" s="328">
        <v>0</v>
      </c>
      <c r="O86" s="328">
        <v>0</v>
      </c>
      <c r="P86" s="328">
        <v>15000</v>
      </c>
      <c r="Q86" s="328">
        <v>15000</v>
      </c>
      <c r="R86" s="328">
        <v>0</v>
      </c>
      <c r="S86" s="328">
        <v>0</v>
      </c>
      <c r="U86" s="319"/>
    </row>
    <row r="87" spans="2:21" s="318" customFormat="1" ht="17.25" customHeight="1">
      <c r="B87" s="329"/>
      <c r="C87" s="329">
        <v>71012</v>
      </c>
      <c r="D87" s="329"/>
      <c r="E87" s="331" t="s">
        <v>392</v>
      </c>
      <c r="F87" s="332">
        <v>2343778</v>
      </c>
      <c r="G87" s="332">
        <v>2328778</v>
      </c>
      <c r="H87" s="332">
        <v>2326578</v>
      </c>
      <c r="I87" s="332">
        <v>1881378</v>
      </c>
      <c r="J87" s="332">
        <v>445200</v>
      </c>
      <c r="K87" s="332">
        <v>0</v>
      </c>
      <c r="L87" s="332">
        <v>2200</v>
      </c>
      <c r="M87" s="332">
        <v>0</v>
      </c>
      <c r="N87" s="332">
        <v>0</v>
      </c>
      <c r="O87" s="332">
        <v>0</v>
      </c>
      <c r="P87" s="332">
        <v>15000</v>
      </c>
      <c r="Q87" s="332">
        <v>15000</v>
      </c>
      <c r="R87" s="332">
        <v>0</v>
      </c>
      <c r="S87" s="332">
        <v>0</v>
      </c>
      <c r="U87" s="319"/>
    </row>
    <row r="88" spans="2:21" s="342" customFormat="1" ht="17.25" customHeight="1">
      <c r="B88" s="343"/>
      <c r="C88" s="344"/>
      <c r="D88" s="343"/>
      <c r="E88" s="345" t="s">
        <v>473</v>
      </c>
      <c r="F88" s="346">
        <v>347000</v>
      </c>
      <c r="G88" s="346"/>
      <c r="H88" s="346"/>
      <c r="I88" s="346"/>
      <c r="J88" s="346"/>
      <c r="K88" s="346"/>
      <c r="L88" s="346"/>
      <c r="M88" s="346"/>
      <c r="N88" s="346"/>
      <c r="O88" s="346"/>
      <c r="P88" s="346"/>
      <c r="Q88" s="346"/>
      <c r="R88" s="346"/>
      <c r="S88" s="346"/>
      <c r="U88" s="347"/>
    </row>
    <row r="89" spans="2:21" ht="17.25" customHeight="1">
      <c r="B89" s="333"/>
      <c r="C89" s="333"/>
      <c r="D89" s="333">
        <v>3020</v>
      </c>
      <c r="E89" s="334" t="s">
        <v>141</v>
      </c>
      <c r="F89" s="335">
        <v>2200</v>
      </c>
      <c r="G89" s="335">
        <v>2200</v>
      </c>
      <c r="H89" s="335">
        <v>0</v>
      </c>
      <c r="I89" s="335">
        <v>0</v>
      </c>
      <c r="J89" s="335">
        <v>0</v>
      </c>
      <c r="K89" s="335">
        <v>0</v>
      </c>
      <c r="L89" s="335">
        <v>2200</v>
      </c>
      <c r="M89" s="335">
        <v>0</v>
      </c>
      <c r="N89" s="335">
        <v>0</v>
      </c>
      <c r="O89" s="335">
        <v>0</v>
      </c>
      <c r="P89" s="335">
        <v>0</v>
      </c>
      <c r="Q89" s="335">
        <v>0</v>
      </c>
      <c r="R89" s="335">
        <v>0</v>
      </c>
      <c r="S89" s="335">
        <v>0</v>
      </c>
      <c r="U89" s="322"/>
    </row>
    <row r="90" spans="2:21" ht="17.25" customHeight="1">
      <c r="B90" s="333"/>
      <c r="C90" s="333"/>
      <c r="D90" s="333">
        <v>4010</v>
      </c>
      <c r="E90" s="334" t="s">
        <v>142</v>
      </c>
      <c r="F90" s="335">
        <v>1444971</v>
      </c>
      <c r="G90" s="335">
        <v>1444971</v>
      </c>
      <c r="H90" s="335">
        <v>1444971</v>
      </c>
      <c r="I90" s="335">
        <v>1444971</v>
      </c>
      <c r="J90" s="335">
        <v>0</v>
      </c>
      <c r="K90" s="335">
        <v>0</v>
      </c>
      <c r="L90" s="335">
        <v>0</v>
      </c>
      <c r="M90" s="335">
        <v>0</v>
      </c>
      <c r="N90" s="335">
        <v>0</v>
      </c>
      <c r="O90" s="335">
        <v>0</v>
      </c>
      <c r="P90" s="335">
        <v>0</v>
      </c>
      <c r="Q90" s="335">
        <v>0</v>
      </c>
      <c r="R90" s="335">
        <v>0</v>
      </c>
      <c r="S90" s="335">
        <v>0</v>
      </c>
      <c r="U90" s="322"/>
    </row>
    <row r="91" spans="2:21" ht="17.25" customHeight="1">
      <c r="B91" s="333"/>
      <c r="C91" s="333"/>
      <c r="D91" s="333">
        <v>4040</v>
      </c>
      <c r="E91" s="334" t="s">
        <v>143</v>
      </c>
      <c r="F91" s="335">
        <v>120000</v>
      </c>
      <c r="G91" s="335">
        <v>120000</v>
      </c>
      <c r="H91" s="335">
        <v>120000</v>
      </c>
      <c r="I91" s="335">
        <v>120000</v>
      </c>
      <c r="J91" s="335">
        <v>0</v>
      </c>
      <c r="K91" s="335">
        <v>0</v>
      </c>
      <c r="L91" s="335">
        <v>0</v>
      </c>
      <c r="M91" s="335">
        <v>0</v>
      </c>
      <c r="N91" s="335">
        <v>0</v>
      </c>
      <c r="O91" s="335">
        <v>0</v>
      </c>
      <c r="P91" s="335">
        <v>0</v>
      </c>
      <c r="Q91" s="335">
        <v>0</v>
      </c>
      <c r="R91" s="335">
        <v>0</v>
      </c>
      <c r="S91" s="335">
        <v>0</v>
      </c>
      <c r="U91" s="322"/>
    </row>
    <row r="92" spans="2:21" ht="17.25" customHeight="1">
      <c r="B92" s="333"/>
      <c r="C92" s="333"/>
      <c r="D92" s="333">
        <v>4110</v>
      </c>
      <c r="E92" s="334" t="s">
        <v>144</v>
      </c>
      <c r="F92" s="335">
        <v>266760</v>
      </c>
      <c r="G92" s="335">
        <v>266760</v>
      </c>
      <c r="H92" s="335">
        <v>266760</v>
      </c>
      <c r="I92" s="335">
        <v>266760</v>
      </c>
      <c r="J92" s="335">
        <v>0</v>
      </c>
      <c r="K92" s="335">
        <v>0</v>
      </c>
      <c r="L92" s="335">
        <v>0</v>
      </c>
      <c r="M92" s="335">
        <v>0</v>
      </c>
      <c r="N92" s="335">
        <v>0</v>
      </c>
      <c r="O92" s="335">
        <v>0</v>
      </c>
      <c r="P92" s="335">
        <v>0</v>
      </c>
      <c r="Q92" s="335">
        <v>0</v>
      </c>
      <c r="R92" s="335">
        <v>0</v>
      </c>
      <c r="S92" s="335">
        <v>0</v>
      </c>
      <c r="U92" s="322"/>
    </row>
    <row r="93" spans="2:21" ht="17.25" customHeight="1">
      <c r="B93" s="333"/>
      <c r="C93" s="333"/>
      <c r="D93" s="333">
        <v>4120</v>
      </c>
      <c r="E93" s="334" t="s">
        <v>145</v>
      </c>
      <c r="F93" s="335">
        <v>39647</v>
      </c>
      <c r="G93" s="335">
        <v>39647</v>
      </c>
      <c r="H93" s="335">
        <v>39647</v>
      </c>
      <c r="I93" s="335">
        <v>39647</v>
      </c>
      <c r="J93" s="335">
        <v>0</v>
      </c>
      <c r="K93" s="335">
        <v>0</v>
      </c>
      <c r="L93" s="335">
        <v>0</v>
      </c>
      <c r="M93" s="335">
        <v>0</v>
      </c>
      <c r="N93" s="335">
        <v>0</v>
      </c>
      <c r="O93" s="335">
        <v>0</v>
      </c>
      <c r="P93" s="335">
        <v>0</v>
      </c>
      <c r="Q93" s="335">
        <v>0</v>
      </c>
      <c r="R93" s="335">
        <v>0</v>
      </c>
      <c r="S93" s="335">
        <v>0</v>
      </c>
      <c r="U93" s="322"/>
    </row>
    <row r="94" spans="2:21" ht="17.25" customHeight="1">
      <c r="B94" s="333"/>
      <c r="C94" s="333"/>
      <c r="D94" s="333">
        <v>4170</v>
      </c>
      <c r="E94" s="334" t="s">
        <v>147</v>
      </c>
      <c r="F94" s="335">
        <v>10000</v>
      </c>
      <c r="G94" s="335">
        <v>10000</v>
      </c>
      <c r="H94" s="335">
        <v>10000</v>
      </c>
      <c r="I94" s="335">
        <v>10000</v>
      </c>
      <c r="J94" s="335">
        <v>0</v>
      </c>
      <c r="K94" s="335">
        <v>0</v>
      </c>
      <c r="L94" s="335">
        <v>0</v>
      </c>
      <c r="M94" s="335">
        <v>0</v>
      </c>
      <c r="N94" s="335">
        <v>0</v>
      </c>
      <c r="O94" s="335">
        <v>0</v>
      </c>
      <c r="P94" s="335">
        <v>0</v>
      </c>
      <c r="Q94" s="335">
        <v>0</v>
      </c>
      <c r="R94" s="335">
        <v>0</v>
      </c>
      <c r="S94" s="335">
        <v>0</v>
      </c>
      <c r="U94" s="322"/>
    </row>
    <row r="95" spans="2:21" ht="17.25" customHeight="1">
      <c r="B95" s="333"/>
      <c r="C95" s="333"/>
      <c r="D95" s="333">
        <v>4210</v>
      </c>
      <c r="E95" s="334" t="s">
        <v>136</v>
      </c>
      <c r="F95" s="335">
        <v>105000</v>
      </c>
      <c r="G95" s="335">
        <v>105000</v>
      </c>
      <c r="H95" s="335">
        <v>105000</v>
      </c>
      <c r="I95" s="335">
        <v>0</v>
      </c>
      <c r="J95" s="335">
        <v>105000</v>
      </c>
      <c r="K95" s="335">
        <v>0</v>
      </c>
      <c r="L95" s="335">
        <v>0</v>
      </c>
      <c r="M95" s="335">
        <v>0</v>
      </c>
      <c r="N95" s="335">
        <v>0</v>
      </c>
      <c r="O95" s="335">
        <v>0</v>
      </c>
      <c r="P95" s="335">
        <v>0</v>
      </c>
      <c r="Q95" s="335">
        <v>0</v>
      </c>
      <c r="R95" s="335">
        <v>0</v>
      </c>
      <c r="S95" s="335">
        <v>0</v>
      </c>
      <c r="U95" s="322"/>
    </row>
    <row r="96" spans="2:21" ht="17.25" customHeight="1">
      <c r="B96" s="333"/>
      <c r="C96" s="333"/>
      <c r="D96" s="333">
        <v>4260</v>
      </c>
      <c r="E96" s="334" t="s">
        <v>148</v>
      </c>
      <c r="F96" s="335">
        <v>60000</v>
      </c>
      <c r="G96" s="335">
        <v>60000</v>
      </c>
      <c r="H96" s="335">
        <v>60000</v>
      </c>
      <c r="I96" s="335">
        <v>0</v>
      </c>
      <c r="J96" s="335">
        <v>60000</v>
      </c>
      <c r="K96" s="335">
        <v>0</v>
      </c>
      <c r="L96" s="335">
        <v>0</v>
      </c>
      <c r="M96" s="335">
        <v>0</v>
      </c>
      <c r="N96" s="335">
        <v>0</v>
      </c>
      <c r="O96" s="335">
        <v>0</v>
      </c>
      <c r="P96" s="335">
        <v>0</v>
      </c>
      <c r="Q96" s="335">
        <v>0</v>
      </c>
      <c r="R96" s="335">
        <v>0</v>
      </c>
      <c r="S96" s="335">
        <v>0</v>
      </c>
      <c r="U96" s="322"/>
    </row>
    <row r="97" spans="2:21" ht="17.25" customHeight="1">
      <c r="B97" s="333"/>
      <c r="C97" s="333"/>
      <c r="D97" s="333">
        <v>4270</v>
      </c>
      <c r="E97" s="334" t="s">
        <v>149</v>
      </c>
      <c r="F97" s="335">
        <v>20000</v>
      </c>
      <c r="G97" s="335">
        <v>20000</v>
      </c>
      <c r="H97" s="335">
        <v>20000</v>
      </c>
      <c r="I97" s="335">
        <v>0</v>
      </c>
      <c r="J97" s="335">
        <v>20000</v>
      </c>
      <c r="K97" s="335">
        <v>0</v>
      </c>
      <c r="L97" s="335">
        <v>0</v>
      </c>
      <c r="M97" s="335">
        <v>0</v>
      </c>
      <c r="N97" s="335">
        <v>0</v>
      </c>
      <c r="O97" s="335">
        <v>0</v>
      </c>
      <c r="P97" s="335">
        <v>0</v>
      </c>
      <c r="Q97" s="335">
        <v>0</v>
      </c>
      <c r="R97" s="335">
        <v>0</v>
      </c>
      <c r="S97" s="335">
        <v>0</v>
      </c>
      <c r="U97" s="322"/>
    </row>
    <row r="98" spans="2:21" ht="17.25" customHeight="1">
      <c r="B98" s="333"/>
      <c r="C98" s="333"/>
      <c r="D98" s="333">
        <v>4280</v>
      </c>
      <c r="E98" s="334" t="s">
        <v>170</v>
      </c>
      <c r="F98" s="335">
        <v>1400</v>
      </c>
      <c r="G98" s="335">
        <v>1400</v>
      </c>
      <c r="H98" s="335">
        <v>1400</v>
      </c>
      <c r="I98" s="335">
        <v>0</v>
      </c>
      <c r="J98" s="335">
        <v>1400</v>
      </c>
      <c r="K98" s="335">
        <v>0</v>
      </c>
      <c r="L98" s="335">
        <v>0</v>
      </c>
      <c r="M98" s="335">
        <v>0</v>
      </c>
      <c r="N98" s="335">
        <v>0</v>
      </c>
      <c r="O98" s="335">
        <v>0</v>
      </c>
      <c r="P98" s="335">
        <v>0</v>
      </c>
      <c r="Q98" s="335">
        <v>0</v>
      </c>
      <c r="R98" s="335">
        <v>0</v>
      </c>
      <c r="S98" s="335">
        <v>0</v>
      </c>
      <c r="U98" s="322"/>
    </row>
    <row r="99" spans="2:21" ht="17.25" customHeight="1">
      <c r="B99" s="333"/>
      <c r="C99" s="333"/>
      <c r="D99" s="333">
        <v>4300</v>
      </c>
      <c r="E99" s="334" t="s">
        <v>129</v>
      </c>
      <c r="F99" s="335">
        <v>200300</v>
      </c>
      <c r="G99" s="335">
        <v>200300</v>
      </c>
      <c r="H99" s="335">
        <v>200300</v>
      </c>
      <c r="I99" s="335">
        <v>0</v>
      </c>
      <c r="J99" s="335">
        <v>200300</v>
      </c>
      <c r="K99" s="335">
        <v>0</v>
      </c>
      <c r="L99" s="335">
        <v>0</v>
      </c>
      <c r="M99" s="335">
        <v>0</v>
      </c>
      <c r="N99" s="335">
        <v>0</v>
      </c>
      <c r="O99" s="335">
        <v>0</v>
      </c>
      <c r="P99" s="335">
        <v>0</v>
      </c>
      <c r="Q99" s="335">
        <v>0</v>
      </c>
      <c r="R99" s="335">
        <v>0</v>
      </c>
      <c r="S99" s="335">
        <v>0</v>
      </c>
      <c r="U99" s="322"/>
    </row>
    <row r="100" spans="2:21" ht="19.5" customHeight="1">
      <c r="B100" s="333"/>
      <c r="C100" s="333"/>
      <c r="D100" s="333">
        <v>4360</v>
      </c>
      <c r="E100" s="334" t="s">
        <v>150</v>
      </c>
      <c r="F100" s="335">
        <v>14000</v>
      </c>
      <c r="G100" s="335">
        <v>14000</v>
      </c>
      <c r="H100" s="335">
        <v>14000</v>
      </c>
      <c r="I100" s="335">
        <v>0</v>
      </c>
      <c r="J100" s="335">
        <v>14000</v>
      </c>
      <c r="K100" s="335">
        <v>0</v>
      </c>
      <c r="L100" s="335">
        <v>0</v>
      </c>
      <c r="M100" s="335">
        <v>0</v>
      </c>
      <c r="N100" s="335">
        <v>0</v>
      </c>
      <c r="O100" s="335">
        <v>0</v>
      </c>
      <c r="P100" s="335">
        <v>0</v>
      </c>
      <c r="Q100" s="335">
        <v>0</v>
      </c>
      <c r="R100" s="335">
        <v>0</v>
      </c>
      <c r="S100" s="335">
        <v>0</v>
      </c>
      <c r="U100" s="322"/>
    </row>
    <row r="101" spans="2:21" ht="17.25" customHeight="1">
      <c r="B101" s="333"/>
      <c r="C101" s="333"/>
      <c r="D101" s="333">
        <v>4410</v>
      </c>
      <c r="E101" s="334" t="s">
        <v>151</v>
      </c>
      <c r="F101" s="335">
        <v>7000</v>
      </c>
      <c r="G101" s="335">
        <v>7000</v>
      </c>
      <c r="H101" s="335">
        <v>7000</v>
      </c>
      <c r="I101" s="335">
        <v>0</v>
      </c>
      <c r="J101" s="335">
        <v>7000</v>
      </c>
      <c r="K101" s="335">
        <v>0</v>
      </c>
      <c r="L101" s="335">
        <v>0</v>
      </c>
      <c r="M101" s="335">
        <v>0</v>
      </c>
      <c r="N101" s="335">
        <v>0</v>
      </c>
      <c r="O101" s="335">
        <v>0</v>
      </c>
      <c r="P101" s="335">
        <v>0</v>
      </c>
      <c r="Q101" s="335">
        <v>0</v>
      </c>
      <c r="R101" s="335">
        <v>0</v>
      </c>
      <c r="S101" s="335">
        <v>0</v>
      </c>
      <c r="U101" s="322"/>
    </row>
    <row r="102" spans="2:21" ht="18.75" customHeight="1">
      <c r="B102" s="333"/>
      <c r="C102" s="333"/>
      <c r="D102" s="333">
        <v>4440</v>
      </c>
      <c r="E102" s="334" t="s">
        <v>153</v>
      </c>
      <c r="F102" s="335">
        <v>26500</v>
      </c>
      <c r="G102" s="335">
        <v>26500</v>
      </c>
      <c r="H102" s="335">
        <v>26500</v>
      </c>
      <c r="I102" s="335">
        <v>0</v>
      </c>
      <c r="J102" s="335">
        <v>26500</v>
      </c>
      <c r="K102" s="335">
        <v>0</v>
      </c>
      <c r="L102" s="335">
        <v>0</v>
      </c>
      <c r="M102" s="335">
        <v>0</v>
      </c>
      <c r="N102" s="335">
        <v>0</v>
      </c>
      <c r="O102" s="335">
        <v>0</v>
      </c>
      <c r="P102" s="335">
        <v>0</v>
      </c>
      <c r="Q102" s="335">
        <v>0</v>
      </c>
      <c r="R102" s="335">
        <v>0</v>
      </c>
      <c r="S102" s="335">
        <v>0</v>
      </c>
      <c r="U102" s="322"/>
    </row>
    <row r="103" spans="2:21" ht="19.5" customHeight="1">
      <c r="B103" s="333"/>
      <c r="C103" s="333"/>
      <c r="D103" s="333">
        <v>4610</v>
      </c>
      <c r="E103" s="334" t="s">
        <v>168</v>
      </c>
      <c r="F103" s="335">
        <v>1000</v>
      </c>
      <c r="G103" s="335">
        <v>1000</v>
      </c>
      <c r="H103" s="335">
        <v>1000</v>
      </c>
      <c r="I103" s="335">
        <v>0</v>
      </c>
      <c r="J103" s="335">
        <v>1000</v>
      </c>
      <c r="K103" s="335">
        <v>0</v>
      </c>
      <c r="L103" s="335">
        <v>0</v>
      </c>
      <c r="M103" s="335">
        <v>0</v>
      </c>
      <c r="N103" s="335">
        <v>0</v>
      </c>
      <c r="O103" s="335">
        <v>0</v>
      </c>
      <c r="P103" s="335">
        <v>0</v>
      </c>
      <c r="Q103" s="335">
        <v>0</v>
      </c>
      <c r="R103" s="335">
        <v>0</v>
      </c>
      <c r="S103" s="335">
        <v>0</v>
      </c>
      <c r="U103" s="322"/>
    </row>
    <row r="104" spans="2:21" ht="25.5" customHeight="1">
      <c r="B104" s="333"/>
      <c r="C104" s="333"/>
      <c r="D104" s="333">
        <v>4700</v>
      </c>
      <c r="E104" s="334" t="s">
        <v>157</v>
      </c>
      <c r="F104" s="335">
        <v>10000</v>
      </c>
      <c r="G104" s="335">
        <v>10000</v>
      </c>
      <c r="H104" s="335">
        <v>10000</v>
      </c>
      <c r="I104" s="335">
        <v>0</v>
      </c>
      <c r="J104" s="335">
        <v>10000</v>
      </c>
      <c r="K104" s="335">
        <v>0</v>
      </c>
      <c r="L104" s="335">
        <v>0</v>
      </c>
      <c r="M104" s="335">
        <v>0</v>
      </c>
      <c r="N104" s="335">
        <v>0</v>
      </c>
      <c r="O104" s="335">
        <v>0</v>
      </c>
      <c r="P104" s="335">
        <v>0</v>
      </c>
      <c r="Q104" s="335">
        <v>0</v>
      </c>
      <c r="R104" s="335">
        <v>0</v>
      </c>
      <c r="S104" s="335">
        <v>0</v>
      </c>
      <c r="U104" s="322"/>
    </row>
    <row r="105" spans="2:21" ht="24" customHeight="1">
      <c r="B105" s="333"/>
      <c r="C105" s="333"/>
      <c r="D105" s="333">
        <v>6060</v>
      </c>
      <c r="E105" s="334" t="s">
        <v>159</v>
      </c>
      <c r="F105" s="335">
        <v>15000</v>
      </c>
      <c r="G105" s="335">
        <v>0</v>
      </c>
      <c r="H105" s="335">
        <v>0</v>
      </c>
      <c r="I105" s="335">
        <v>0</v>
      </c>
      <c r="J105" s="335">
        <v>0</v>
      </c>
      <c r="K105" s="335">
        <v>0</v>
      </c>
      <c r="L105" s="335">
        <v>0</v>
      </c>
      <c r="M105" s="335">
        <v>0</v>
      </c>
      <c r="N105" s="335">
        <v>0</v>
      </c>
      <c r="O105" s="335">
        <v>0</v>
      </c>
      <c r="P105" s="335">
        <v>15000</v>
      </c>
      <c r="Q105" s="335">
        <v>15000</v>
      </c>
      <c r="R105" s="335">
        <v>0</v>
      </c>
      <c r="S105" s="335">
        <v>0</v>
      </c>
      <c r="U105" s="322"/>
    </row>
    <row r="106" spans="2:21" s="318" customFormat="1" ht="17.25" customHeight="1">
      <c r="B106" s="329"/>
      <c r="C106" s="329">
        <v>71015</v>
      </c>
      <c r="D106" s="329"/>
      <c r="E106" s="331" t="s">
        <v>171</v>
      </c>
      <c r="F106" s="332">
        <v>775000</v>
      </c>
      <c r="G106" s="332">
        <v>775000</v>
      </c>
      <c r="H106" s="332">
        <v>774780</v>
      </c>
      <c r="I106" s="332">
        <v>631199</v>
      </c>
      <c r="J106" s="332">
        <v>143581</v>
      </c>
      <c r="K106" s="332">
        <v>0</v>
      </c>
      <c r="L106" s="332">
        <v>220</v>
      </c>
      <c r="M106" s="332">
        <v>0</v>
      </c>
      <c r="N106" s="332">
        <v>0</v>
      </c>
      <c r="O106" s="332">
        <v>0</v>
      </c>
      <c r="P106" s="332">
        <v>0</v>
      </c>
      <c r="Q106" s="332">
        <v>0</v>
      </c>
      <c r="R106" s="332">
        <v>0</v>
      </c>
      <c r="S106" s="332">
        <v>0</v>
      </c>
      <c r="U106" s="319"/>
    </row>
    <row r="107" spans="2:21" s="342" customFormat="1" ht="17.25" customHeight="1">
      <c r="B107" s="343"/>
      <c r="C107" s="344"/>
      <c r="D107" s="343"/>
      <c r="E107" s="345" t="s">
        <v>473</v>
      </c>
      <c r="F107" s="346">
        <v>775000</v>
      </c>
      <c r="G107" s="346"/>
      <c r="H107" s="346"/>
      <c r="I107" s="346"/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U107" s="347"/>
    </row>
    <row r="108" spans="2:21" ht="17.25" customHeight="1">
      <c r="B108" s="333"/>
      <c r="C108" s="333"/>
      <c r="D108" s="333">
        <v>3020</v>
      </c>
      <c r="E108" s="334" t="s">
        <v>141</v>
      </c>
      <c r="F108" s="335">
        <v>220</v>
      </c>
      <c r="G108" s="335">
        <v>220</v>
      </c>
      <c r="H108" s="335">
        <v>0</v>
      </c>
      <c r="I108" s="335">
        <v>0</v>
      </c>
      <c r="J108" s="335">
        <v>0</v>
      </c>
      <c r="K108" s="335">
        <v>0</v>
      </c>
      <c r="L108" s="335">
        <v>220</v>
      </c>
      <c r="M108" s="335">
        <v>0</v>
      </c>
      <c r="N108" s="335">
        <v>0</v>
      </c>
      <c r="O108" s="335">
        <v>0</v>
      </c>
      <c r="P108" s="335">
        <v>0</v>
      </c>
      <c r="Q108" s="335">
        <v>0</v>
      </c>
      <c r="R108" s="335">
        <v>0</v>
      </c>
      <c r="S108" s="335">
        <v>0</v>
      </c>
      <c r="U108" s="322"/>
    </row>
    <row r="109" spans="2:21" ht="17.25" customHeight="1">
      <c r="B109" s="333"/>
      <c r="C109" s="333"/>
      <c r="D109" s="333">
        <v>4010</v>
      </c>
      <c r="E109" s="334" t="s">
        <v>142</v>
      </c>
      <c r="F109" s="335">
        <v>103983</v>
      </c>
      <c r="G109" s="335">
        <v>103983</v>
      </c>
      <c r="H109" s="335">
        <v>103983</v>
      </c>
      <c r="I109" s="335">
        <v>103983</v>
      </c>
      <c r="J109" s="335">
        <v>0</v>
      </c>
      <c r="K109" s="335">
        <v>0</v>
      </c>
      <c r="L109" s="335">
        <v>0</v>
      </c>
      <c r="M109" s="335">
        <v>0</v>
      </c>
      <c r="N109" s="335">
        <v>0</v>
      </c>
      <c r="O109" s="335">
        <v>0</v>
      </c>
      <c r="P109" s="335">
        <v>0</v>
      </c>
      <c r="Q109" s="335">
        <v>0</v>
      </c>
      <c r="R109" s="335">
        <v>0</v>
      </c>
      <c r="S109" s="335">
        <v>0</v>
      </c>
      <c r="U109" s="322"/>
    </row>
    <row r="110" spans="2:21" ht="22.5" customHeight="1">
      <c r="B110" s="333"/>
      <c r="C110" s="333"/>
      <c r="D110" s="333">
        <v>4020</v>
      </c>
      <c r="E110" s="334" t="s">
        <v>172</v>
      </c>
      <c r="F110" s="335">
        <v>397679</v>
      </c>
      <c r="G110" s="335">
        <v>397679</v>
      </c>
      <c r="H110" s="335">
        <v>397679</v>
      </c>
      <c r="I110" s="335">
        <v>397679</v>
      </c>
      <c r="J110" s="335">
        <v>0</v>
      </c>
      <c r="K110" s="335">
        <v>0</v>
      </c>
      <c r="L110" s="335">
        <v>0</v>
      </c>
      <c r="M110" s="335">
        <v>0</v>
      </c>
      <c r="N110" s="335">
        <v>0</v>
      </c>
      <c r="O110" s="335">
        <v>0</v>
      </c>
      <c r="P110" s="335">
        <v>0</v>
      </c>
      <c r="Q110" s="335">
        <v>0</v>
      </c>
      <c r="R110" s="335">
        <v>0</v>
      </c>
      <c r="S110" s="335">
        <v>0</v>
      </c>
      <c r="U110" s="322"/>
    </row>
    <row r="111" spans="2:21" ht="17.25" customHeight="1">
      <c r="B111" s="333"/>
      <c r="C111" s="333"/>
      <c r="D111" s="333">
        <v>4040</v>
      </c>
      <c r="E111" s="334" t="s">
        <v>143</v>
      </c>
      <c r="F111" s="335">
        <v>27715</v>
      </c>
      <c r="G111" s="335">
        <v>27715</v>
      </c>
      <c r="H111" s="335">
        <v>27715</v>
      </c>
      <c r="I111" s="335">
        <v>27715</v>
      </c>
      <c r="J111" s="335">
        <v>0</v>
      </c>
      <c r="K111" s="335">
        <v>0</v>
      </c>
      <c r="L111" s="335">
        <v>0</v>
      </c>
      <c r="M111" s="335">
        <v>0</v>
      </c>
      <c r="N111" s="335">
        <v>0</v>
      </c>
      <c r="O111" s="335">
        <v>0</v>
      </c>
      <c r="P111" s="335">
        <v>0</v>
      </c>
      <c r="Q111" s="335">
        <v>0</v>
      </c>
      <c r="R111" s="335">
        <v>0</v>
      </c>
      <c r="S111" s="335">
        <v>0</v>
      </c>
      <c r="U111" s="322"/>
    </row>
    <row r="112" spans="2:21" ht="17.25" customHeight="1">
      <c r="B112" s="333"/>
      <c r="C112" s="333"/>
      <c r="D112" s="333">
        <v>4110</v>
      </c>
      <c r="E112" s="334" t="s">
        <v>144</v>
      </c>
      <c r="F112" s="335">
        <v>90524</v>
      </c>
      <c r="G112" s="335">
        <v>90524</v>
      </c>
      <c r="H112" s="335">
        <v>90524</v>
      </c>
      <c r="I112" s="335">
        <v>90524</v>
      </c>
      <c r="J112" s="335">
        <v>0</v>
      </c>
      <c r="K112" s="335">
        <v>0</v>
      </c>
      <c r="L112" s="335">
        <v>0</v>
      </c>
      <c r="M112" s="335">
        <v>0</v>
      </c>
      <c r="N112" s="335">
        <v>0</v>
      </c>
      <c r="O112" s="335">
        <v>0</v>
      </c>
      <c r="P112" s="335">
        <v>0</v>
      </c>
      <c r="Q112" s="335">
        <v>0</v>
      </c>
      <c r="R112" s="335">
        <v>0</v>
      </c>
      <c r="S112" s="335">
        <v>0</v>
      </c>
      <c r="U112" s="322"/>
    </row>
    <row r="113" spans="2:21" ht="17.25" customHeight="1">
      <c r="B113" s="333"/>
      <c r="C113" s="333"/>
      <c r="D113" s="333">
        <v>4120</v>
      </c>
      <c r="E113" s="334" t="s">
        <v>145</v>
      </c>
      <c r="F113" s="335">
        <v>10175</v>
      </c>
      <c r="G113" s="335">
        <v>10175</v>
      </c>
      <c r="H113" s="335">
        <v>10175</v>
      </c>
      <c r="I113" s="335">
        <v>10175</v>
      </c>
      <c r="J113" s="335">
        <v>0</v>
      </c>
      <c r="K113" s="335">
        <v>0</v>
      </c>
      <c r="L113" s="335">
        <v>0</v>
      </c>
      <c r="M113" s="335">
        <v>0</v>
      </c>
      <c r="N113" s="335">
        <v>0</v>
      </c>
      <c r="O113" s="335">
        <v>0</v>
      </c>
      <c r="P113" s="335">
        <v>0</v>
      </c>
      <c r="Q113" s="335">
        <v>0</v>
      </c>
      <c r="R113" s="335">
        <v>0</v>
      </c>
      <c r="S113" s="335">
        <v>0</v>
      </c>
      <c r="U113" s="322"/>
    </row>
    <row r="114" spans="2:21" ht="17.25" customHeight="1">
      <c r="B114" s="333"/>
      <c r="C114" s="333"/>
      <c r="D114" s="333">
        <v>4170</v>
      </c>
      <c r="E114" s="334" t="s">
        <v>147</v>
      </c>
      <c r="F114" s="335">
        <v>1123</v>
      </c>
      <c r="G114" s="335">
        <v>1123</v>
      </c>
      <c r="H114" s="335">
        <v>1123</v>
      </c>
      <c r="I114" s="335">
        <v>1123</v>
      </c>
      <c r="J114" s="335">
        <v>0</v>
      </c>
      <c r="K114" s="335">
        <v>0</v>
      </c>
      <c r="L114" s="335">
        <v>0</v>
      </c>
      <c r="M114" s="335">
        <v>0</v>
      </c>
      <c r="N114" s="335">
        <v>0</v>
      </c>
      <c r="O114" s="335">
        <v>0</v>
      </c>
      <c r="P114" s="335">
        <v>0</v>
      </c>
      <c r="Q114" s="335">
        <v>0</v>
      </c>
      <c r="R114" s="335">
        <v>0</v>
      </c>
      <c r="S114" s="335">
        <v>0</v>
      </c>
      <c r="U114" s="322"/>
    </row>
    <row r="115" spans="2:21" ht="17.25" customHeight="1">
      <c r="B115" s="333"/>
      <c r="C115" s="333"/>
      <c r="D115" s="333">
        <v>4210</v>
      </c>
      <c r="E115" s="334" t="s">
        <v>136</v>
      </c>
      <c r="F115" s="335">
        <v>29368</v>
      </c>
      <c r="G115" s="335">
        <v>29368</v>
      </c>
      <c r="H115" s="335">
        <v>29368</v>
      </c>
      <c r="I115" s="335">
        <v>0</v>
      </c>
      <c r="J115" s="335">
        <v>29368</v>
      </c>
      <c r="K115" s="335">
        <v>0</v>
      </c>
      <c r="L115" s="335">
        <v>0</v>
      </c>
      <c r="M115" s="335">
        <v>0</v>
      </c>
      <c r="N115" s="335">
        <v>0</v>
      </c>
      <c r="O115" s="335">
        <v>0</v>
      </c>
      <c r="P115" s="335">
        <v>0</v>
      </c>
      <c r="Q115" s="335">
        <v>0</v>
      </c>
      <c r="R115" s="335">
        <v>0</v>
      </c>
      <c r="S115" s="335">
        <v>0</v>
      </c>
      <c r="U115" s="322"/>
    </row>
    <row r="116" spans="2:21" ht="17.25" customHeight="1">
      <c r="B116" s="333"/>
      <c r="C116" s="333"/>
      <c r="D116" s="333">
        <v>4260</v>
      </c>
      <c r="E116" s="334" t="s">
        <v>148</v>
      </c>
      <c r="F116" s="335">
        <v>15171</v>
      </c>
      <c r="G116" s="335">
        <v>15171</v>
      </c>
      <c r="H116" s="335">
        <v>15171</v>
      </c>
      <c r="I116" s="335">
        <v>0</v>
      </c>
      <c r="J116" s="335">
        <v>15171</v>
      </c>
      <c r="K116" s="335">
        <v>0</v>
      </c>
      <c r="L116" s="335">
        <v>0</v>
      </c>
      <c r="M116" s="335">
        <v>0</v>
      </c>
      <c r="N116" s="335">
        <v>0</v>
      </c>
      <c r="O116" s="335">
        <v>0</v>
      </c>
      <c r="P116" s="335">
        <v>0</v>
      </c>
      <c r="Q116" s="335">
        <v>0</v>
      </c>
      <c r="R116" s="335">
        <v>0</v>
      </c>
      <c r="S116" s="335">
        <v>0</v>
      </c>
      <c r="U116" s="322"/>
    </row>
    <row r="117" spans="2:21" ht="17.25" customHeight="1">
      <c r="B117" s="333"/>
      <c r="C117" s="333"/>
      <c r="D117" s="333">
        <v>4270</v>
      </c>
      <c r="E117" s="334" t="s">
        <v>149</v>
      </c>
      <c r="F117" s="335">
        <v>8279</v>
      </c>
      <c r="G117" s="335">
        <v>8279</v>
      </c>
      <c r="H117" s="335">
        <v>8279</v>
      </c>
      <c r="I117" s="335">
        <v>0</v>
      </c>
      <c r="J117" s="335">
        <v>8279</v>
      </c>
      <c r="K117" s="335">
        <v>0</v>
      </c>
      <c r="L117" s="335">
        <v>0</v>
      </c>
      <c r="M117" s="335">
        <v>0</v>
      </c>
      <c r="N117" s="335">
        <v>0</v>
      </c>
      <c r="O117" s="335">
        <v>0</v>
      </c>
      <c r="P117" s="335">
        <v>0</v>
      </c>
      <c r="Q117" s="335">
        <v>0</v>
      </c>
      <c r="R117" s="335">
        <v>0</v>
      </c>
      <c r="S117" s="335">
        <v>0</v>
      </c>
      <c r="U117" s="322"/>
    </row>
    <row r="118" spans="2:21" ht="17.25" customHeight="1">
      <c r="B118" s="333"/>
      <c r="C118" s="333"/>
      <c r="D118" s="333">
        <v>4280</v>
      </c>
      <c r="E118" s="334" t="s">
        <v>170</v>
      </c>
      <c r="F118" s="335">
        <v>455</v>
      </c>
      <c r="G118" s="335">
        <v>455</v>
      </c>
      <c r="H118" s="335">
        <v>455</v>
      </c>
      <c r="I118" s="335">
        <v>0</v>
      </c>
      <c r="J118" s="335">
        <v>455</v>
      </c>
      <c r="K118" s="335">
        <v>0</v>
      </c>
      <c r="L118" s="335">
        <v>0</v>
      </c>
      <c r="M118" s="335">
        <v>0</v>
      </c>
      <c r="N118" s="335">
        <v>0</v>
      </c>
      <c r="O118" s="335">
        <v>0</v>
      </c>
      <c r="P118" s="335">
        <v>0</v>
      </c>
      <c r="Q118" s="335">
        <v>0</v>
      </c>
      <c r="R118" s="335">
        <v>0</v>
      </c>
      <c r="S118" s="335">
        <v>0</v>
      </c>
      <c r="U118" s="322"/>
    </row>
    <row r="119" spans="2:21" ht="17.25" customHeight="1">
      <c r="B119" s="333"/>
      <c r="C119" s="333"/>
      <c r="D119" s="333">
        <v>4300</v>
      </c>
      <c r="E119" s="334" t="s">
        <v>129</v>
      </c>
      <c r="F119" s="335">
        <v>63279</v>
      </c>
      <c r="G119" s="335">
        <v>63279</v>
      </c>
      <c r="H119" s="335">
        <v>63279</v>
      </c>
      <c r="I119" s="335">
        <v>0</v>
      </c>
      <c r="J119" s="335">
        <v>63279</v>
      </c>
      <c r="K119" s="335">
        <v>0</v>
      </c>
      <c r="L119" s="335">
        <v>0</v>
      </c>
      <c r="M119" s="335">
        <v>0</v>
      </c>
      <c r="N119" s="335">
        <v>0</v>
      </c>
      <c r="O119" s="335">
        <v>0</v>
      </c>
      <c r="P119" s="335">
        <v>0</v>
      </c>
      <c r="Q119" s="335">
        <v>0</v>
      </c>
      <c r="R119" s="335">
        <v>0</v>
      </c>
      <c r="S119" s="335">
        <v>0</v>
      </c>
      <c r="U119" s="322"/>
    </row>
    <row r="120" spans="2:21" ht="19.5" customHeight="1">
      <c r="B120" s="333"/>
      <c r="C120" s="333"/>
      <c r="D120" s="333">
        <v>4360</v>
      </c>
      <c r="E120" s="334" t="s">
        <v>150</v>
      </c>
      <c r="F120" s="335">
        <v>4007</v>
      </c>
      <c r="G120" s="335">
        <v>4007</v>
      </c>
      <c r="H120" s="335">
        <v>4007</v>
      </c>
      <c r="I120" s="335">
        <v>0</v>
      </c>
      <c r="J120" s="335">
        <v>4007</v>
      </c>
      <c r="K120" s="335">
        <v>0</v>
      </c>
      <c r="L120" s="335">
        <v>0</v>
      </c>
      <c r="M120" s="335">
        <v>0</v>
      </c>
      <c r="N120" s="335">
        <v>0</v>
      </c>
      <c r="O120" s="335">
        <v>0</v>
      </c>
      <c r="P120" s="335">
        <v>0</v>
      </c>
      <c r="Q120" s="335">
        <v>0</v>
      </c>
      <c r="R120" s="335">
        <v>0</v>
      </c>
      <c r="S120" s="335">
        <v>0</v>
      </c>
      <c r="U120" s="322"/>
    </row>
    <row r="121" spans="2:21" ht="17.25" customHeight="1">
      <c r="B121" s="333"/>
      <c r="C121" s="333"/>
      <c r="D121" s="333">
        <v>4410</v>
      </c>
      <c r="E121" s="334" t="s">
        <v>151</v>
      </c>
      <c r="F121" s="335">
        <v>3009</v>
      </c>
      <c r="G121" s="335">
        <v>3009</v>
      </c>
      <c r="H121" s="335">
        <v>3009</v>
      </c>
      <c r="I121" s="335">
        <v>0</v>
      </c>
      <c r="J121" s="335">
        <v>3009</v>
      </c>
      <c r="K121" s="335">
        <v>0</v>
      </c>
      <c r="L121" s="335">
        <v>0</v>
      </c>
      <c r="M121" s="335">
        <v>0</v>
      </c>
      <c r="N121" s="335">
        <v>0</v>
      </c>
      <c r="O121" s="335">
        <v>0</v>
      </c>
      <c r="P121" s="335">
        <v>0</v>
      </c>
      <c r="Q121" s="335">
        <v>0</v>
      </c>
      <c r="R121" s="335">
        <v>0</v>
      </c>
      <c r="S121" s="335">
        <v>0</v>
      </c>
      <c r="U121" s="322"/>
    </row>
    <row r="122" spans="2:21" ht="17.25" customHeight="1">
      <c r="B122" s="333"/>
      <c r="C122" s="333"/>
      <c r="D122" s="333">
        <v>4430</v>
      </c>
      <c r="E122" s="334" t="s">
        <v>152</v>
      </c>
      <c r="F122" s="335">
        <v>1876</v>
      </c>
      <c r="G122" s="335">
        <v>1876</v>
      </c>
      <c r="H122" s="335">
        <v>1876</v>
      </c>
      <c r="I122" s="335">
        <v>0</v>
      </c>
      <c r="J122" s="335">
        <v>1876</v>
      </c>
      <c r="K122" s="335">
        <v>0</v>
      </c>
      <c r="L122" s="335">
        <v>0</v>
      </c>
      <c r="M122" s="335">
        <v>0</v>
      </c>
      <c r="N122" s="335">
        <v>0</v>
      </c>
      <c r="O122" s="335">
        <v>0</v>
      </c>
      <c r="P122" s="335">
        <v>0</v>
      </c>
      <c r="Q122" s="335">
        <v>0</v>
      </c>
      <c r="R122" s="335">
        <v>0</v>
      </c>
      <c r="S122" s="335">
        <v>0</v>
      </c>
      <c r="U122" s="322"/>
    </row>
    <row r="123" spans="2:21" ht="18.75" customHeight="1">
      <c r="B123" s="333"/>
      <c r="C123" s="333"/>
      <c r="D123" s="333">
        <v>4440</v>
      </c>
      <c r="E123" s="334" t="s">
        <v>153</v>
      </c>
      <c r="F123" s="335">
        <v>10575</v>
      </c>
      <c r="G123" s="335">
        <v>10575</v>
      </c>
      <c r="H123" s="335">
        <v>10575</v>
      </c>
      <c r="I123" s="335">
        <v>0</v>
      </c>
      <c r="J123" s="335">
        <v>10575</v>
      </c>
      <c r="K123" s="335">
        <v>0</v>
      </c>
      <c r="L123" s="335">
        <v>0</v>
      </c>
      <c r="M123" s="335">
        <v>0</v>
      </c>
      <c r="N123" s="335">
        <v>0</v>
      </c>
      <c r="O123" s="335">
        <v>0</v>
      </c>
      <c r="P123" s="335">
        <v>0</v>
      </c>
      <c r="Q123" s="335">
        <v>0</v>
      </c>
      <c r="R123" s="335">
        <v>0</v>
      </c>
      <c r="S123" s="335">
        <v>0</v>
      </c>
      <c r="U123" s="322"/>
    </row>
    <row r="124" spans="2:21" ht="17.25" customHeight="1">
      <c r="B124" s="333"/>
      <c r="C124" s="333"/>
      <c r="D124" s="333">
        <v>4480</v>
      </c>
      <c r="E124" s="334" t="s">
        <v>154</v>
      </c>
      <c r="F124" s="335">
        <v>1202</v>
      </c>
      <c r="G124" s="335">
        <v>1202</v>
      </c>
      <c r="H124" s="335">
        <v>1202</v>
      </c>
      <c r="I124" s="335">
        <v>0</v>
      </c>
      <c r="J124" s="335">
        <v>1202</v>
      </c>
      <c r="K124" s="335">
        <v>0</v>
      </c>
      <c r="L124" s="335">
        <v>0</v>
      </c>
      <c r="M124" s="335">
        <v>0</v>
      </c>
      <c r="N124" s="335">
        <v>0</v>
      </c>
      <c r="O124" s="335">
        <v>0</v>
      </c>
      <c r="P124" s="335">
        <v>0</v>
      </c>
      <c r="Q124" s="335">
        <v>0</v>
      </c>
      <c r="R124" s="335">
        <v>0</v>
      </c>
      <c r="S124" s="335">
        <v>0</v>
      </c>
      <c r="U124" s="322"/>
    </row>
    <row r="125" spans="2:21" ht="17.25" customHeight="1">
      <c r="B125" s="333"/>
      <c r="C125" s="333"/>
      <c r="D125" s="333">
        <v>4550</v>
      </c>
      <c r="E125" s="334" t="s">
        <v>173</v>
      </c>
      <c r="F125" s="335">
        <v>2556</v>
      </c>
      <c r="G125" s="335">
        <v>2556</v>
      </c>
      <c r="H125" s="335">
        <v>2556</v>
      </c>
      <c r="I125" s="335">
        <v>0</v>
      </c>
      <c r="J125" s="335">
        <v>2556</v>
      </c>
      <c r="K125" s="335">
        <v>0</v>
      </c>
      <c r="L125" s="335">
        <v>0</v>
      </c>
      <c r="M125" s="335">
        <v>0</v>
      </c>
      <c r="N125" s="335">
        <v>0</v>
      </c>
      <c r="O125" s="335">
        <v>0</v>
      </c>
      <c r="P125" s="335">
        <v>0</v>
      </c>
      <c r="Q125" s="335">
        <v>0</v>
      </c>
      <c r="R125" s="335">
        <v>0</v>
      </c>
      <c r="S125" s="335">
        <v>0</v>
      </c>
      <c r="U125" s="322"/>
    </row>
    <row r="126" spans="2:21" ht="19.5" customHeight="1">
      <c r="B126" s="333"/>
      <c r="C126" s="333"/>
      <c r="D126" s="333">
        <v>4610</v>
      </c>
      <c r="E126" s="334" t="s">
        <v>168</v>
      </c>
      <c r="F126" s="335">
        <v>1251</v>
      </c>
      <c r="G126" s="335">
        <v>1251</v>
      </c>
      <c r="H126" s="335">
        <v>1251</v>
      </c>
      <c r="I126" s="335">
        <v>0</v>
      </c>
      <c r="J126" s="335">
        <v>1251</v>
      </c>
      <c r="K126" s="335">
        <v>0</v>
      </c>
      <c r="L126" s="335">
        <v>0</v>
      </c>
      <c r="M126" s="335">
        <v>0</v>
      </c>
      <c r="N126" s="335">
        <v>0</v>
      </c>
      <c r="O126" s="335">
        <v>0</v>
      </c>
      <c r="P126" s="335">
        <v>0</v>
      </c>
      <c r="Q126" s="335">
        <v>0</v>
      </c>
      <c r="R126" s="335">
        <v>0</v>
      </c>
      <c r="S126" s="335">
        <v>0</v>
      </c>
      <c r="U126" s="322"/>
    </row>
    <row r="127" spans="2:21" ht="25.5" customHeight="1">
      <c r="B127" s="333"/>
      <c r="C127" s="333"/>
      <c r="D127" s="333">
        <v>4700</v>
      </c>
      <c r="E127" s="334" t="s">
        <v>157</v>
      </c>
      <c r="F127" s="335">
        <v>2553</v>
      </c>
      <c r="G127" s="335">
        <v>2553</v>
      </c>
      <c r="H127" s="335">
        <v>2553</v>
      </c>
      <c r="I127" s="335">
        <v>0</v>
      </c>
      <c r="J127" s="335">
        <v>2553</v>
      </c>
      <c r="K127" s="335">
        <v>0</v>
      </c>
      <c r="L127" s="335">
        <v>0</v>
      </c>
      <c r="M127" s="335">
        <v>0</v>
      </c>
      <c r="N127" s="335">
        <v>0</v>
      </c>
      <c r="O127" s="335">
        <v>0</v>
      </c>
      <c r="P127" s="335">
        <v>0</v>
      </c>
      <c r="Q127" s="335">
        <v>0</v>
      </c>
      <c r="R127" s="335">
        <v>0</v>
      </c>
      <c r="S127" s="335">
        <v>0</v>
      </c>
      <c r="U127" s="322"/>
    </row>
    <row r="128" spans="2:21" s="318" customFormat="1" ht="17.25" customHeight="1">
      <c r="B128" s="329"/>
      <c r="C128" s="329">
        <v>71095</v>
      </c>
      <c r="D128" s="329"/>
      <c r="E128" s="331" t="s">
        <v>14</v>
      </c>
      <c r="F128" s="332">
        <v>197000</v>
      </c>
      <c r="G128" s="332">
        <v>197000</v>
      </c>
      <c r="H128" s="332">
        <v>197000</v>
      </c>
      <c r="I128" s="332">
        <v>0</v>
      </c>
      <c r="J128" s="332">
        <v>197000</v>
      </c>
      <c r="K128" s="332">
        <v>0</v>
      </c>
      <c r="L128" s="332">
        <v>0</v>
      </c>
      <c r="M128" s="332">
        <v>0</v>
      </c>
      <c r="N128" s="332">
        <v>0</v>
      </c>
      <c r="O128" s="332">
        <v>0</v>
      </c>
      <c r="P128" s="332">
        <v>0</v>
      </c>
      <c r="Q128" s="332">
        <v>0</v>
      </c>
      <c r="R128" s="332">
        <v>0</v>
      </c>
      <c r="S128" s="332">
        <v>0</v>
      </c>
      <c r="U128" s="319"/>
    </row>
    <row r="129" spans="2:21" ht="17.25" customHeight="1">
      <c r="B129" s="333"/>
      <c r="C129" s="333"/>
      <c r="D129" s="333">
        <v>4270</v>
      </c>
      <c r="E129" s="334" t="s">
        <v>149</v>
      </c>
      <c r="F129" s="335">
        <v>30000</v>
      </c>
      <c r="G129" s="335">
        <v>30000</v>
      </c>
      <c r="H129" s="335">
        <v>30000</v>
      </c>
      <c r="I129" s="335">
        <v>0</v>
      </c>
      <c r="J129" s="335">
        <v>30000</v>
      </c>
      <c r="K129" s="335">
        <v>0</v>
      </c>
      <c r="L129" s="335">
        <v>0</v>
      </c>
      <c r="M129" s="335">
        <v>0</v>
      </c>
      <c r="N129" s="335">
        <v>0</v>
      </c>
      <c r="O129" s="335">
        <v>0</v>
      </c>
      <c r="P129" s="335">
        <v>0</v>
      </c>
      <c r="Q129" s="335">
        <v>0</v>
      </c>
      <c r="R129" s="335">
        <v>0</v>
      </c>
      <c r="S129" s="335">
        <v>0</v>
      </c>
      <c r="U129" s="322"/>
    </row>
    <row r="130" spans="2:21" ht="19.5" customHeight="1">
      <c r="B130" s="333"/>
      <c r="C130" s="333"/>
      <c r="D130" s="333">
        <v>4360</v>
      </c>
      <c r="E130" s="334" t="s">
        <v>150</v>
      </c>
      <c r="F130" s="335">
        <v>137000</v>
      </c>
      <c r="G130" s="335">
        <v>137000</v>
      </c>
      <c r="H130" s="335">
        <v>137000</v>
      </c>
      <c r="I130" s="335">
        <v>0</v>
      </c>
      <c r="J130" s="335">
        <v>137000</v>
      </c>
      <c r="K130" s="335">
        <v>0</v>
      </c>
      <c r="L130" s="335">
        <v>0</v>
      </c>
      <c r="M130" s="335">
        <v>0</v>
      </c>
      <c r="N130" s="335">
        <v>0</v>
      </c>
      <c r="O130" s="335">
        <v>0</v>
      </c>
      <c r="P130" s="335">
        <v>0</v>
      </c>
      <c r="Q130" s="335">
        <v>0</v>
      </c>
      <c r="R130" s="335">
        <v>0</v>
      </c>
      <c r="S130" s="335">
        <v>0</v>
      </c>
      <c r="U130" s="322"/>
    </row>
    <row r="131" spans="2:21" ht="17.25" customHeight="1">
      <c r="B131" s="333"/>
      <c r="C131" s="333"/>
      <c r="D131" s="333">
        <v>4430</v>
      </c>
      <c r="E131" s="334" t="s">
        <v>152</v>
      </c>
      <c r="F131" s="335">
        <v>30000</v>
      </c>
      <c r="G131" s="335">
        <v>30000</v>
      </c>
      <c r="H131" s="335">
        <v>30000</v>
      </c>
      <c r="I131" s="335">
        <v>0</v>
      </c>
      <c r="J131" s="335">
        <v>30000</v>
      </c>
      <c r="K131" s="335">
        <v>0</v>
      </c>
      <c r="L131" s="335">
        <v>0</v>
      </c>
      <c r="M131" s="335">
        <v>0</v>
      </c>
      <c r="N131" s="335">
        <v>0</v>
      </c>
      <c r="O131" s="335">
        <v>0</v>
      </c>
      <c r="P131" s="335">
        <v>0</v>
      </c>
      <c r="Q131" s="335">
        <v>0</v>
      </c>
      <c r="R131" s="335">
        <v>0</v>
      </c>
      <c r="S131" s="335">
        <v>0</v>
      </c>
      <c r="U131" s="322"/>
    </row>
    <row r="132" spans="2:21" s="318" customFormat="1" ht="17.25" customHeight="1">
      <c r="B132" s="326">
        <v>750</v>
      </c>
      <c r="C132" s="326"/>
      <c r="D132" s="326"/>
      <c r="E132" s="327" t="s">
        <v>174</v>
      </c>
      <c r="F132" s="328">
        <v>12825226</v>
      </c>
      <c r="G132" s="328">
        <v>12216727</v>
      </c>
      <c r="H132" s="328">
        <v>11698427</v>
      </c>
      <c r="I132" s="328">
        <v>7985852</v>
      </c>
      <c r="J132" s="328">
        <v>3712575</v>
      </c>
      <c r="K132" s="328">
        <v>0</v>
      </c>
      <c r="L132" s="328">
        <v>518300</v>
      </c>
      <c r="M132" s="328">
        <v>0</v>
      </c>
      <c r="N132" s="328">
        <v>0</v>
      </c>
      <c r="O132" s="328">
        <v>0</v>
      </c>
      <c r="P132" s="328">
        <v>608499</v>
      </c>
      <c r="Q132" s="328">
        <v>608499</v>
      </c>
      <c r="R132" s="328">
        <v>58499</v>
      </c>
      <c r="S132" s="328">
        <v>0</v>
      </c>
      <c r="U132" s="319"/>
    </row>
    <row r="133" spans="2:21" s="318" customFormat="1" ht="17.25" customHeight="1">
      <c r="B133" s="329"/>
      <c r="C133" s="329">
        <v>75011</v>
      </c>
      <c r="D133" s="329"/>
      <c r="E133" s="331" t="s">
        <v>175</v>
      </c>
      <c r="F133" s="332">
        <v>960622</v>
      </c>
      <c r="G133" s="332">
        <v>945622</v>
      </c>
      <c r="H133" s="332">
        <v>944622</v>
      </c>
      <c r="I133" s="332">
        <v>661322</v>
      </c>
      <c r="J133" s="332">
        <v>283300</v>
      </c>
      <c r="K133" s="332">
        <v>0</v>
      </c>
      <c r="L133" s="332">
        <v>1000</v>
      </c>
      <c r="M133" s="332">
        <v>0</v>
      </c>
      <c r="N133" s="332">
        <v>0</v>
      </c>
      <c r="O133" s="332">
        <v>0</v>
      </c>
      <c r="P133" s="332">
        <v>15000</v>
      </c>
      <c r="Q133" s="332">
        <v>15000</v>
      </c>
      <c r="R133" s="332">
        <v>0</v>
      </c>
      <c r="S133" s="332">
        <v>0</v>
      </c>
      <c r="U133" s="319"/>
    </row>
    <row r="134" spans="2:21" s="342" customFormat="1" ht="17.25" customHeight="1">
      <c r="B134" s="343"/>
      <c r="C134" s="344"/>
      <c r="D134" s="343"/>
      <c r="E134" s="345" t="s">
        <v>473</v>
      </c>
      <c r="F134" s="346">
        <v>41322</v>
      </c>
      <c r="G134" s="346"/>
      <c r="H134" s="346"/>
      <c r="I134" s="346"/>
      <c r="J134" s="346"/>
      <c r="K134" s="346"/>
      <c r="L134" s="346"/>
      <c r="M134" s="346"/>
      <c r="N134" s="346"/>
      <c r="O134" s="346"/>
      <c r="P134" s="346"/>
      <c r="Q134" s="346"/>
      <c r="R134" s="346"/>
      <c r="S134" s="346"/>
      <c r="U134" s="347"/>
    </row>
    <row r="135" spans="2:21" ht="17.25" customHeight="1">
      <c r="B135" s="333"/>
      <c r="C135" s="333"/>
      <c r="D135" s="333">
        <v>3020</v>
      </c>
      <c r="E135" s="334" t="s">
        <v>141</v>
      </c>
      <c r="F135" s="335">
        <v>1000</v>
      </c>
      <c r="G135" s="335">
        <v>1000</v>
      </c>
      <c r="H135" s="335">
        <v>0</v>
      </c>
      <c r="I135" s="335">
        <v>0</v>
      </c>
      <c r="J135" s="335">
        <v>0</v>
      </c>
      <c r="K135" s="335">
        <v>0</v>
      </c>
      <c r="L135" s="335">
        <v>1000</v>
      </c>
      <c r="M135" s="335">
        <v>0</v>
      </c>
      <c r="N135" s="335">
        <v>0</v>
      </c>
      <c r="O135" s="335">
        <v>0</v>
      </c>
      <c r="P135" s="335">
        <v>0</v>
      </c>
      <c r="Q135" s="335">
        <v>0</v>
      </c>
      <c r="R135" s="335">
        <v>0</v>
      </c>
      <c r="S135" s="335">
        <v>0</v>
      </c>
      <c r="U135" s="322"/>
    </row>
    <row r="136" spans="2:21" ht="17.25" customHeight="1">
      <c r="B136" s="333"/>
      <c r="C136" s="333"/>
      <c r="D136" s="333">
        <v>4010</v>
      </c>
      <c r="E136" s="334" t="s">
        <v>142</v>
      </c>
      <c r="F136" s="335">
        <v>496662</v>
      </c>
      <c r="G136" s="335">
        <v>496662</v>
      </c>
      <c r="H136" s="335">
        <v>496662</v>
      </c>
      <c r="I136" s="335">
        <v>496662</v>
      </c>
      <c r="J136" s="335">
        <v>0</v>
      </c>
      <c r="K136" s="335">
        <v>0</v>
      </c>
      <c r="L136" s="335">
        <v>0</v>
      </c>
      <c r="M136" s="335">
        <v>0</v>
      </c>
      <c r="N136" s="335">
        <v>0</v>
      </c>
      <c r="O136" s="335">
        <v>0</v>
      </c>
      <c r="P136" s="335">
        <v>0</v>
      </c>
      <c r="Q136" s="335">
        <v>0</v>
      </c>
      <c r="R136" s="335">
        <v>0</v>
      </c>
      <c r="S136" s="335">
        <v>0</v>
      </c>
      <c r="U136" s="322"/>
    </row>
    <row r="137" spans="2:21" ht="17.25" customHeight="1">
      <c r="B137" s="333"/>
      <c r="C137" s="333"/>
      <c r="D137" s="333">
        <v>4040</v>
      </c>
      <c r="E137" s="334" t="s">
        <v>143</v>
      </c>
      <c r="F137" s="335">
        <v>47800</v>
      </c>
      <c r="G137" s="335">
        <v>47800</v>
      </c>
      <c r="H137" s="335">
        <v>47800</v>
      </c>
      <c r="I137" s="335">
        <v>47800</v>
      </c>
      <c r="J137" s="335">
        <v>0</v>
      </c>
      <c r="K137" s="335">
        <v>0</v>
      </c>
      <c r="L137" s="335">
        <v>0</v>
      </c>
      <c r="M137" s="335">
        <v>0</v>
      </c>
      <c r="N137" s="335">
        <v>0</v>
      </c>
      <c r="O137" s="335">
        <v>0</v>
      </c>
      <c r="P137" s="335">
        <v>0</v>
      </c>
      <c r="Q137" s="335">
        <v>0</v>
      </c>
      <c r="R137" s="335">
        <v>0</v>
      </c>
      <c r="S137" s="335">
        <v>0</v>
      </c>
      <c r="U137" s="322"/>
    </row>
    <row r="138" spans="2:21" ht="17.25" customHeight="1">
      <c r="B138" s="333"/>
      <c r="C138" s="333"/>
      <c r="D138" s="333">
        <v>4110</v>
      </c>
      <c r="E138" s="334" t="s">
        <v>144</v>
      </c>
      <c r="F138" s="335">
        <v>91585</v>
      </c>
      <c r="G138" s="335">
        <v>91585</v>
      </c>
      <c r="H138" s="335">
        <v>91585</v>
      </c>
      <c r="I138" s="335">
        <v>91585</v>
      </c>
      <c r="J138" s="335">
        <v>0</v>
      </c>
      <c r="K138" s="335">
        <v>0</v>
      </c>
      <c r="L138" s="335">
        <v>0</v>
      </c>
      <c r="M138" s="335">
        <v>0</v>
      </c>
      <c r="N138" s="335">
        <v>0</v>
      </c>
      <c r="O138" s="335">
        <v>0</v>
      </c>
      <c r="P138" s="335">
        <v>0</v>
      </c>
      <c r="Q138" s="335">
        <v>0</v>
      </c>
      <c r="R138" s="335">
        <v>0</v>
      </c>
      <c r="S138" s="335">
        <v>0</v>
      </c>
      <c r="U138" s="322"/>
    </row>
    <row r="139" spans="2:21" ht="17.25" customHeight="1">
      <c r="B139" s="333"/>
      <c r="C139" s="333"/>
      <c r="D139" s="333">
        <v>4120</v>
      </c>
      <c r="E139" s="334" t="s">
        <v>145</v>
      </c>
      <c r="F139" s="335">
        <v>15275</v>
      </c>
      <c r="G139" s="335">
        <v>15275</v>
      </c>
      <c r="H139" s="335">
        <v>15275</v>
      </c>
      <c r="I139" s="335">
        <v>15275</v>
      </c>
      <c r="J139" s="335">
        <v>0</v>
      </c>
      <c r="K139" s="335">
        <v>0</v>
      </c>
      <c r="L139" s="335">
        <v>0</v>
      </c>
      <c r="M139" s="335">
        <v>0</v>
      </c>
      <c r="N139" s="335">
        <v>0</v>
      </c>
      <c r="O139" s="335">
        <v>0</v>
      </c>
      <c r="P139" s="335">
        <v>0</v>
      </c>
      <c r="Q139" s="335">
        <v>0</v>
      </c>
      <c r="R139" s="335">
        <v>0</v>
      </c>
      <c r="S139" s="335">
        <v>0</v>
      </c>
      <c r="U139" s="322"/>
    </row>
    <row r="140" spans="2:21" ht="17.25" customHeight="1">
      <c r="B140" s="333"/>
      <c r="C140" s="333"/>
      <c r="D140" s="333">
        <v>4170</v>
      </c>
      <c r="E140" s="334" t="s">
        <v>147</v>
      </c>
      <c r="F140" s="335">
        <v>10000</v>
      </c>
      <c r="G140" s="335">
        <v>10000</v>
      </c>
      <c r="H140" s="335">
        <v>10000</v>
      </c>
      <c r="I140" s="335">
        <v>10000</v>
      </c>
      <c r="J140" s="335">
        <v>0</v>
      </c>
      <c r="K140" s="335">
        <v>0</v>
      </c>
      <c r="L140" s="335">
        <v>0</v>
      </c>
      <c r="M140" s="335">
        <v>0</v>
      </c>
      <c r="N140" s="335">
        <v>0</v>
      </c>
      <c r="O140" s="335">
        <v>0</v>
      </c>
      <c r="P140" s="335">
        <v>0</v>
      </c>
      <c r="Q140" s="335">
        <v>0</v>
      </c>
      <c r="R140" s="335">
        <v>0</v>
      </c>
      <c r="S140" s="335">
        <v>0</v>
      </c>
      <c r="U140" s="322"/>
    </row>
    <row r="141" spans="2:21" ht="17.25" customHeight="1">
      <c r="B141" s="333"/>
      <c r="C141" s="333"/>
      <c r="D141" s="333">
        <v>4210</v>
      </c>
      <c r="E141" s="334" t="s">
        <v>136</v>
      </c>
      <c r="F141" s="335">
        <v>38000</v>
      </c>
      <c r="G141" s="335">
        <v>38000</v>
      </c>
      <c r="H141" s="335">
        <v>38000</v>
      </c>
      <c r="I141" s="335">
        <v>0</v>
      </c>
      <c r="J141" s="335">
        <v>38000</v>
      </c>
      <c r="K141" s="335">
        <v>0</v>
      </c>
      <c r="L141" s="335">
        <v>0</v>
      </c>
      <c r="M141" s="335">
        <v>0</v>
      </c>
      <c r="N141" s="335">
        <v>0</v>
      </c>
      <c r="O141" s="335">
        <v>0</v>
      </c>
      <c r="P141" s="335">
        <v>0</v>
      </c>
      <c r="Q141" s="335">
        <v>0</v>
      </c>
      <c r="R141" s="335">
        <v>0</v>
      </c>
      <c r="S141" s="335">
        <v>0</v>
      </c>
      <c r="U141" s="322"/>
    </row>
    <row r="142" spans="2:21" ht="17.25" customHeight="1">
      <c r="B142" s="333"/>
      <c r="C142" s="333"/>
      <c r="D142" s="333">
        <v>4260</v>
      </c>
      <c r="E142" s="334" t="s">
        <v>148</v>
      </c>
      <c r="F142" s="335">
        <v>50000</v>
      </c>
      <c r="G142" s="335">
        <v>50000</v>
      </c>
      <c r="H142" s="335">
        <v>50000</v>
      </c>
      <c r="I142" s="335">
        <v>0</v>
      </c>
      <c r="J142" s="335">
        <v>50000</v>
      </c>
      <c r="K142" s="335">
        <v>0</v>
      </c>
      <c r="L142" s="335">
        <v>0</v>
      </c>
      <c r="M142" s="335">
        <v>0</v>
      </c>
      <c r="N142" s="335">
        <v>0</v>
      </c>
      <c r="O142" s="335">
        <v>0</v>
      </c>
      <c r="P142" s="335">
        <v>0</v>
      </c>
      <c r="Q142" s="335">
        <v>0</v>
      </c>
      <c r="R142" s="335">
        <v>0</v>
      </c>
      <c r="S142" s="335">
        <v>0</v>
      </c>
      <c r="U142" s="322"/>
    </row>
    <row r="143" spans="2:21" ht="17.25" customHeight="1">
      <c r="B143" s="333"/>
      <c r="C143" s="333"/>
      <c r="D143" s="333">
        <v>4270</v>
      </c>
      <c r="E143" s="334" t="s">
        <v>149</v>
      </c>
      <c r="F143" s="335">
        <v>25000</v>
      </c>
      <c r="G143" s="335">
        <v>25000</v>
      </c>
      <c r="H143" s="335">
        <v>25000</v>
      </c>
      <c r="I143" s="335">
        <v>0</v>
      </c>
      <c r="J143" s="335">
        <v>25000</v>
      </c>
      <c r="K143" s="335">
        <v>0</v>
      </c>
      <c r="L143" s="335">
        <v>0</v>
      </c>
      <c r="M143" s="335">
        <v>0</v>
      </c>
      <c r="N143" s="335">
        <v>0</v>
      </c>
      <c r="O143" s="335">
        <v>0</v>
      </c>
      <c r="P143" s="335">
        <v>0</v>
      </c>
      <c r="Q143" s="335">
        <v>0</v>
      </c>
      <c r="R143" s="335">
        <v>0</v>
      </c>
      <c r="S143" s="335">
        <v>0</v>
      </c>
      <c r="U143" s="322"/>
    </row>
    <row r="144" spans="2:21" ht="17.25" customHeight="1">
      <c r="B144" s="333"/>
      <c r="C144" s="333"/>
      <c r="D144" s="333">
        <v>4280</v>
      </c>
      <c r="E144" s="334" t="s">
        <v>170</v>
      </c>
      <c r="F144" s="335">
        <v>500</v>
      </c>
      <c r="G144" s="335">
        <v>500</v>
      </c>
      <c r="H144" s="335">
        <v>500</v>
      </c>
      <c r="I144" s="335">
        <v>0</v>
      </c>
      <c r="J144" s="335">
        <v>500</v>
      </c>
      <c r="K144" s="335">
        <v>0</v>
      </c>
      <c r="L144" s="335">
        <v>0</v>
      </c>
      <c r="M144" s="335">
        <v>0</v>
      </c>
      <c r="N144" s="335">
        <v>0</v>
      </c>
      <c r="O144" s="335">
        <v>0</v>
      </c>
      <c r="P144" s="335">
        <v>0</v>
      </c>
      <c r="Q144" s="335">
        <v>0</v>
      </c>
      <c r="R144" s="335">
        <v>0</v>
      </c>
      <c r="S144" s="335">
        <v>0</v>
      </c>
      <c r="U144" s="322"/>
    </row>
    <row r="145" spans="2:21" ht="17.25" customHeight="1">
      <c r="B145" s="333"/>
      <c r="C145" s="333"/>
      <c r="D145" s="333">
        <v>4300</v>
      </c>
      <c r="E145" s="334" t="s">
        <v>129</v>
      </c>
      <c r="F145" s="335">
        <v>134300</v>
      </c>
      <c r="G145" s="335">
        <v>134300</v>
      </c>
      <c r="H145" s="335">
        <v>134300</v>
      </c>
      <c r="I145" s="335">
        <v>0</v>
      </c>
      <c r="J145" s="335">
        <v>134300</v>
      </c>
      <c r="K145" s="335">
        <v>0</v>
      </c>
      <c r="L145" s="335">
        <v>0</v>
      </c>
      <c r="M145" s="335">
        <v>0</v>
      </c>
      <c r="N145" s="335">
        <v>0</v>
      </c>
      <c r="O145" s="335">
        <v>0</v>
      </c>
      <c r="P145" s="335">
        <v>0</v>
      </c>
      <c r="Q145" s="335">
        <v>0</v>
      </c>
      <c r="R145" s="335">
        <v>0</v>
      </c>
      <c r="S145" s="335">
        <v>0</v>
      </c>
      <c r="U145" s="322"/>
    </row>
    <row r="146" spans="2:21" ht="19.5" customHeight="1">
      <c r="B146" s="333"/>
      <c r="C146" s="333"/>
      <c r="D146" s="333">
        <v>4360</v>
      </c>
      <c r="E146" s="334" t="s">
        <v>150</v>
      </c>
      <c r="F146" s="335">
        <v>15000</v>
      </c>
      <c r="G146" s="335">
        <v>15000</v>
      </c>
      <c r="H146" s="335">
        <v>15000</v>
      </c>
      <c r="I146" s="335">
        <v>0</v>
      </c>
      <c r="J146" s="335">
        <v>15000</v>
      </c>
      <c r="K146" s="335">
        <v>0</v>
      </c>
      <c r="L146" s="335">
        <v>0</v>
      </c>
      <c r="M146" s="335">
        <v>0</v>
      </c>
      <c r="N146" s="335">
        <v>0</v>
      </c>
      <c r="O146" s="335">
        <v>0</v>
      </c>
      <c r="P146" s="335">
        <v>0</v>
      </c>
      <c r="Q146" s="335">
        <v>0</v>
      </c>
      <c r="R146" s="335">
        <v>0</v>
      </c>
      <c r="S146" s="335">
        <v>0</v>
      </c>
      <c r="U146" s="322"/>
    </row>
    <row r="147" spans="2:21" ht="17.25" customHeight="1">
      <c r="B147" s="333"/>
      <c r="C147" s="333"/>
      <c r="D147" s="333">
        <v>4410</v>
      </c>
      <c r="E147" s="334" t="s">
        <v>151</v>
      </c>
      <c r="F147" s="335">
        <v>2500</v>
      </c>
      <c r="G147" s="335">
        <v>2500</v>
      </c>
      <c r="H147" s="335">
        <v>2500</v>
      </c>
      <c r="I147" s="335">
        <v>0</v>
      </c>
      <c r="J147" s="335">
        <v>2500</v>
      </c>
      <c r="K147" s="335">
        <v>0</v>
      </c>
      <c r="L147" s="335">
        <v>0</v>
      </c>
      <c r="M147" s="335">
        <v>0</v>
      </c>
      <c r="N147" s="335">
        <v>0</v>
      </c>
      <c r="O147" s="335">
        <v>0</v>
      </c>
      <c r="P147" s="335">
        <v>0</v>
      </c>
      <c r="Q147" s="335">
        <v>0</v>
      </c>
      <c r="R147" s="335">
        <v>0</v>
      </c>
      <c r="S147" s="335">
        <v>0</v>
      </c>
      <c r="U147" s="322"/>
    </row>
    <row r="148" spans="2:21" ht="18.75" customHeight="1">
      <c r="B148" s="333"/>
      <c r="C148" s="333"/>
      <c r="D148" s="333">
        <v>4440</v>
      </c>
      <c r="E148" s="334" t="s">
        <v>153</v>
      </c>
      <c r="F148" s="335">
        <v>10000</v>
      </c>
      <c r="G148" s="335">
        <v>10000</v>
      </c>
      <c r="H148" s="335">
        <v>10000</v>
      </c>
      <c r="I148" s="335">
        <v>0</v>
      </c>
      <c r="J148" s="335">
        <v>10000</v>
      </c>
      <c r="K148" s="335">
        <v>0</v>
      </c>
      <c r="L148" s="335">
        <v>0</v>
      </c>
      <c r="M148" s="335">
        <v>0</v>
      </c>
      <c r="N148" s="335">
        <v>0</v>
      </c>
      <c r="O148" s="335">
        <v>0</v>
      </c>
      <c r="P148" s="335">
        <v>0</v>
      </c>
      <c r="Q148" s="335">
        <v>0</v>
      </c>
      <c r="R148" s="335">
        <v>0</v>
      </c>
      <c r="S148" s="335">
        <v>0</v>
      </c>
      <c r="U148" s="322"/>
    </row>
    <row r="149" spans="2:21" ht="25.5" customHeight="1">
      <c r="B149" s="333"/>
      <c r="C149" s="333"/>
      <c r="D149" s="333">
        <v>4700</v>
      </c>
      <c r="E149" s="334" t="s">
        <v>157</v>
      </c>
      <c r="F149" s="335">
        <v>8000</v>
      </c>
      <c r="G149" s="335">
        <v>8000</v>
      </c>
      <c r="H149" s="335">
        <v>8000</v>
      </c>
      <c r="I149" s="335">
        <v>0</v>
      </c>
      <c r="J149" s="335">
        <v>8000</v>
      </c>
      <c r="K149" s="335">
        <v>0</v>
      </c>
      <c r="L149" s="335">
        <v>0</v>
      </c>
      <c r="M149" s="335">
        <v>0</v>
      </c>
      <c r="N149" s="335">
        <v>0</v>
      </c>
      <c r="O149" s="335">
        <v>0</v>
      </c>
      <c r="P149" s="335">
        <v>0</v>
      </c>
      <c r="Q149" s="335">
        <v>0</v>
      </c>
      <c r="R149" s="335">
        <v>0</v>
      </c>
      <c r="S149" s="335">
        <v>0</v>
      </c>
      <c r="U149" s="322"/>
    </row>
    <row r="150" spans="2:21" ht="24" customHeight="1">
      <c r="B150" s="333"/>
      <c r="C150" s="333"/>
      <c r="D150" s="333">
        <v>6060</v>
      </c>
      <c r="E150" s="334" t="s">
        <v>159</v>
      </c>
      <c r="F150" s="335">
        <v>15000</v>
      </c>
      <c r="G150" s="335">
        <v>0</v>
      </c>
      <c r="H150" s="335">
        <v>0</v>
      </c>
      <c r="I150" s="335">
        <v>0</v>
      </c>
      <c r="J150" s="335">
        <v>0</v>
      </c>
      <c r="K150" s="335">
        <v>0</v>
      </c>
      <c r="L150" s="335">
        <v>0</v>
      </c>
      <c r="M150" s="335">
        <v>0</v>
      </c>
      <c r="N150" s="335">
        <v>0</v>
      </c>
      <c r="O150" s="335">
        <v>0</v>
      </c>
      <c r="P150" s="335">
        <v>15000</v>
      </c>
      <c r="Q150" s="335">
        <v>15000</v>
      </c>
      <c r="R150" s="335">
        <v>0</v>
      </c>
      <c r="S150" s="335">
        <v>0</v>
      </c>
      <c r="U150" s="322"/>
    </row>
    <row r="151" spans="2:21" s="318" customFormat="1" ht="17.25" customHeight="1">
      <c r="B151" s="329"/>
      <c r="C151" s="329">
        <v>75019</v>
      </c>
      <c r="D151" s="329"/>
      <c r="E151" s="331" t="s">
        <v>176</v>
      </c>
      <c r="F151" s="332">
        <v>584405</v>
      </c>
      <c r="G151" s="332">
        <v>584405</v>
      </c>
      <c r="H151" s="332">
        <v>84105</v>
      </c>
      <c r="I151" s="332">
        <v>1205</v>
      </c>
      <c r="J151" s="332">
        <v>82900</v>
      </c>
      <c r="K151" s="332">
        <v>0</v>
      </c>
      <c r="L151" s="332">
        <v>500300</v>
      </c>
      <c r="M151" s="332">
        <v>0</v>
      </c>
      <c r="N151" s="332">
        <v>0</v>
      </c>
      <c r="O151" s="332">
        <v>0</v>
      </c>
      <c r="P151" s="332">
        <v>0</v>
      </c>
      <c r="Q151" s="332">
        <v>0</v>
      </c>
      <c r="R151" s="332">
        <v>0</v>
      </c>
      <c r="S151" s="332">
        <v>0</v>
      </c>
      <c r="U151" s="319"/>
    </row>
    <row r="152" spans="2:21" ht="17.25" customHeight="1">
      <c r="B152" s="333"/>
      <c r="C152" s="333"/>
      <c r="D152" s="333">
        <v>3020</v>
      </c>
      <c r="E152" s="334" t="s">
        <v>141</v>
      </c>
      <c r="F152" s="335">
        <v>300</v>
      </c>
      <c r="G152" s="335">
        <v>300</v>
      </c>
      <c r="H152" s="335">
        <v>0</v>
      </c>
      <c r="I152" s="335">
        <v>0</v>
      </c>
      <c r="J152" s="335">
        <v>0</v>
      </c>
      <c r="K152" s="335">
        <v>0</v>
      </c>
      <c r="L152" s="335">
        <v>300</v>
      </c>
      <c r="M152" s="335">
        <v>0</v>
      </c>
      <c r="N152" s="335">
        <v>0</v>
      </c>
      <c r="O152" s="335">
        <v>0</v>
      </c>
      <c r="P152" s="335">
        <v>0</v>
      </c>
      <c r="Q152" s="335">
        <v>0</v>
      </c>
      <c r="R152" s="335">
        <v>0</v>
      </c>
      <c r="S152" s="335">
        <v>0</v>
      </c>
      <c r="U152" s="322"/>
    </row>
    <row r="153" spans="2:21" ht="17.25" customHeight="1">
      <c r="B153" s="333"/>
      <c r="C153" s="333"/>
      <c r="D153" s="333">
        <v>3030</v>
      </c>
      <c r="E153" s="334" t="s">
        <v>133</v>
      </c>
      <c r="F153" s="335">
        <v>500000</v>
      </c>
      <c r="G153" s="335">
        <v>500000</v>
      </c>
      <c r="H153" s="335">
        <v>0</v>
      </c>
      <c r="I153" s="335">
        <v>0</v>
      </c>
      <c r="J153" s="335">
        <v>0</v>
      </c>
      <c r="K153" s="335">
        <v>0</v>
      </c>
      <c r="L153" s="335">
        <v>500000</v>
      </c>
      <c r="M153" s="335">
        <v>0</v>
      </c>
      <c r="N153" s="335">
        <v>0</v>
      </c>
      <c r="O153" s="335">
        <v>0</v>
      </c>
      <c r="P153" s="335">
        <v>0</v>
      </c>
      <c r="Q153" s="335">
        <v>0</v>
      </c>
      <c r="R153" s="335">
        <v>0</v>
      </c>
      <c r="S153" s="335">
        <v>0</v>
      </c>
      <c r="U153" s="322"/>
    </row>
    <row r="154" spans="2:21" ht="17.25" customHeight="1">
      <c r="B154" s="333"/>
      <c r="C154" s="333"/>
      <c r="D154" s="333">
        <v>4110</v>
      </c>
      <c r="E154" s="334" t="s">
        <v>144</v>
      </c>
      <c r="F154" s="335">
        <v>175</v>
      </c>
      <c r="G154" s="335">
        <v>175</v>
      </c>
      <c r="H154" s="335">
        <v>175</v>
      </c>
      <c r="I154" s="335">
        <v>175</v>
      </c>
      <c r="J154" s="335">
        <v>0</v>
      </c>
      <c r="K154" s="335">
        <v>0</v>
      </c>
      <c r="L154" s="335">
        <v>0</v>
      </c>
      <c r="M154" s="335">
        <v>0</v>
      </c>
      <c r="N154" s="335">
        <v>0</v>
      </c>
      <c r="O154" s="335">
        <v>0</v>
      </c>
      <c r="P154" s="335">
        <v>0</v>
      </c>
      <c r="Q154" s="335">
        <v>0</v>
      </c>
      <c r="R154" s="335">
        <v>0</v>
      </c>
      <c r="S154" s="335">
        <v>0</v>
      </c>
      <c r="U154" s="322"/>
    </row>
    <row r="155" spans="2:21" ht="17.25" customHeight="1">
      <c r="B155" s="333"/>
      <c r="C155" s="333"/>
      <c r="D155" s="333">
        <v>4120</v>
      </c>
      <c r="E155" s="334" t="s">
        <v>145</v>
      </c>
      <c r="F155" s="335">
        <v>30</v>
      </c>
      <c r="G155" s="335">
        <v>30</v>
      </c>
      <c r="H155" s="335">
        <v>30</v>
      </c>
      <c r="I155" s="335">
        <v>30</v>
      </c>
      <c r="J155" s="335">
        <v>0</v>
      </c>
      <c r="K155" s="335">
        <v>0</v>
      </c>
      <c r="L155" s="335">
        <v>0</v>
      </c>
      <c r="M155" s="335">
        <v>0</v>
      </c>
      <c r="N155" s="335">
        <v>0</v>
      </c>
      <c r="O155" s="335">
        <v>0</v>
      </c>
      <c r="P155" s="335">
        <v>0</v>
      </c>
      <c r="Q155" s="335">
        <v>0</v>
      </c>
      <c r="R155" s="335">
        <v>0</v>
      </c>
      <c r="S155" s="335">
        <v>0</v>
      </c>
      <c r="U155" s="322"/>
    </row>
    <row r="156" spans="2:21" ht="17.25" customHeight="1">
      <c r="B156" s="333"/>
      <c r="C156" s="333"/>
      <c r="D156" s="333">
        <v>4170</v>
      </c>
      <c r="E156" s="334" t="s">
        <v>147</v>
      </c>
      <c r="F156" s="335">
        <v>1000</v>
      </c>
      <c r="G156" s="335">
        <v>1000</v>
      </c>
      <c r="H156" s="335">
        <v>1000</v>
      </c>
      <c r="I156" s="335">
        <v>1000</v>
      </c>
      <c r="J156" s="335">
        <v>0</v>
      </c>
      <c r="K156" s="335">
        <v>0</v>
      </c>
      <c r="L156" s="335">
        <v>0</v>
      </c>
      <c r="M156" s="335">
        <v>0</v>
      </c>
      <c r="N156" s="335">
        <v>0</v>
      </c>
      <c r="O156" s="335">
        <v>0</v>
      </c>
      <c r="P156" s="335">
        <v>0</v>
      </c>
      <c r="Q156" s="335">
        <v>0</v>
      </c>
      <c r="R156" s="335">
        <v>0</v>
      </c>
      <c r="S156" s="335">
        <v>0</v>
      </c>
      <c r="U156" s="322"/>
    </row>
    <row r="157" spans="2:21" ht="17.25" customHeight="1">
      <c r="B157" s="333"/>
      <c r="C157" s="333"/>
      <c r="D157" s="333">
        <v>4210</v>
      </c>
      <c r="E157" s="334" t="s">
        <v>136</v>
      </c>
      <c r="F157" s="335">
        <v>15000</v>
      </c>
      <c r="G157" s="335">
        <v>15000</v>
      </c>
      <c r="H157" s="335">
        <v>15000</v>
      </c>
      <c r="I157" s="335">
        <v>0</v>
      </c>
      <c r="J157" s="335">
        <v>15000</v>
      </c>
      <c r="K157" s="335">
        <v>0</v>
      </c>
      <c r="L157" s="335">
        <v>0</v>
      </c>
      <c r="M157" s="335">
        <v>0</v>
      </c>
      <c r="N157" s="335">
        <v>0</v>
      </c>
      <c r="O157" s="335">
        <v>0</v>
      </c>
      <c r="P157" s="335">
        <v>0</v>
      </c>
      <c r="Q157" s="335">
        <v>0</v>
      </c>
      <c r="R157" s="335">
        <v>0</v>
      </c>
      <c r="S157" s="335">
        <v>0</v>
      </c>
      <c r="U157" s="322"/>
    </row>
    <row r="158" spans="2:21" ht="17.25" customHeight="1">
      <c r="B158" s="333"/>
      <c r="C158" s="333"/>
      <c r="D158" s="333">
        <v>4270</v>
      </c>
      <c r="E158" s="334" t="s">
        <v>149</v>
      </c>
      <c r="F158" s="335">
        <v>500</v>
      </c>
      <c r="G158" s="335">
        <v>500</v>
      </c>
      <c r="H158" s="335">
        <v>500</v>
      </c>
      <c r="I158" s="335">
        <v>0</v>
      </c>
      <c r="J158" s="335">
        <v>500</v>
      </c>
      <c r="K158" s="335">
        <v>0</v>
      </c>
      <c r="L158" s="335">
        <v>0</v>
      </c>
      <c r="M158" s="335">
        <v>0</v>
      </c>
      <c r="N158" s="335">
        <v>0</v>
      </c>
      <c r="O158" s="335">
        <v>0</v>
      </c>
      <c r="P158" s="335">
        <v>0</v>
      </c>
      <c r="Q158" s="335">
        <v>0</v>
      </c>
      <c r="R158" s="335">
        <v>0</v>
      </c>
      <c r="S158" s="335">
        <v>0</v>
      </c>
      <c r="U158" s="322"/>
    </row>
    <row r="159" spans="2:21" ht="17.25" customHeight="1">
      <c r="B159" s="333"/>
      <c r="C159" s="333"/>
      <c r="D159" s="333">
        <v>4280</v>
      </c>
      <c r="E159" s="334" t="s">
        <v>170</v>
      </c>
      <c r="F159" s="335">
        <v>100</v>
      </c>
      <c r="G159" s="335">
        <v>100</v>
      </c>
      <c r="H159" s="335">
        <v>100</v>
      </c>
      <c r="I159" s="335">
        <v>0</v>
      </c>
      <c r="J159" s="335">
        <v>100</v>
      </c>
      <c r="K159" s="335">
        <v>0</v>
      </c>
      <c r="L159" s="335">
        <v>0</v>
      </c>
      <c r="M159" s="335">
        <v>0</v>
      </c>
      <c r="N159" s="335">
        <v>0</v>
      </c>
      <c r="O159" s="335">
        <v>0</v>
      </c>
      <c r="P159" s="335">
        <v>0</v>
      </c>
      <c r="Q159" s="335">
        <v>0</v>
      </c>
      <c r="R159" s="335">
        <v>0</v>
      </c>
      <c r="S159" s="335">
        <v>0</v>
      </c>
      <c r="U159" s="322"/>
    </row>
    <row r="160" spans="2:21" ht="17.25" customHeight="1">
      <c r="B160" s="333"/>
      <c r="C160" s="333"/>
      <c r="D160" s="333">
        <v>4300</v>
      </c>
      <c r="E160" s="334" t="s">
        <v>129</v>
      </c>
      <c r="F160" s="335">
        <v>41800</v>
      </c>
      <c r="G160" s="335">
        <v>41800</v>
      </c>
      <c r="H160" s="335">
        <v>41800</v>
      </c>
      <c r="I160" s="335">
        <v>0</v>
      </c>
      <c r="J160" s="335">
        <v>41800</v>
      </c>
      <c r="K160" s="335">
        <v>0</v>
      </c>
      <c r="L160" s="335">
        <v>0</v>
      </c>
      <c r="M160" s="335">
        <v>0</v>
      </c>
      <c r="N160" s="335">
        <v>0</v>
      </c>
      <c r="O160" s="335">
        <v>0</v>
      </c>
      <c r="P160" s="335">
        <v>0</v>
      </c>
      <c r="Q160" s="335">
        <v>0</v>
      </c>
      <c r="R160" s="335">
        <v>0</v>
      </c>
      <c r="S160" s="335">
        <v>0</v>
      </c>
      <c r="U160" s="322"/>
    </row>
    <row r="161" spans="2:21" ht="19.5" customHeight="1">
      <c r="B161" s="333"/>
      <c r="C161" s="333"/>
      <c r="D161" s="333">
        <v>4360</v>
      </c>
      <c r="E161" s="334" t="s">
        <v>150</v>
      </c>
      <c r="F161" s="335">
        <v>3000</v>
      </c>
      <c r="G161" s="335">
        <v>3000</v>
      </c>
      <c r="H161" s="335">
        <v>3000</v>
      </c>
      <c r="I161" s="335">
        <v>0</v>
      </c>
      <c r="J161" s="335">
        <v>3000</v>
      </c>
      <c r="K161" s="335">
        <v>0</v>
      </c>
      <c r="L161" s="335">
        <v>0</v>
      </c>
      <c r="M161" s="335">
        <v>0</v>
      </c>
      <c r="N161" s="335">
        <v>0</v>
      </c>
      <c r="O161" s="335">
        <v>0</v>
      </c>
      <c r="P161" s="335">
        <v>0</v>
      </c>
      <c r="Q161" s="335">
        <v>0</v>
      </c>
      <c r="R161" s="335">
        <v>0</v>
      </c>
      <c r="S161" s="335">
        <v>0</v>
      </c>
      <c r="U161" s="322"/>
    </row>
    <row r="162" spans="2:21" ht="17.25" customHeight="1">
      <c r="B162" s="333"/>
      <c r="C162" s="333"/>
      <c r="D162" s="333">
        <v>4410</v>
      </c>
      <c r="E162" s="334" t="s">
        <v>151</v>
      </c>
      <c r="F162" s="335">
        <v>2000</v>
      </c>
      <c r="G162" s="335">
        <v>2000</v>
      </c>
      <c r="H162" s="335">
        <v>2000</v>
      </c>
      <c r="I162" s="335">
        <v>0</v>
      </c>
      <c r="J162" s="335">
        <v>2000</v>
      </c>
      <c r="K162" s="335">
        <v>0</v>
      </c>
      <c r="L162" s="335">
        <v>0</v>
      </c>
      <c r="M162" s="335">
        <v>0</v>
      </c>
      <c r="N162" s="335">
        <v>0</v>
      </c>
      <c r="O162" s="335">
        <v>0</v>
      </c>
      <c r="P162" s="335">
        <v>0</v>
      </c>
      <c r="Q162" s="335">
        <v>0</v>
      </c>
      <c r="R162" s="335">
        <v>0</v>
      </c>
      <c r="S162" s="335">
        <v>0</v>
      </c>
      <c r="U162" s="322"/>
    </row>
    <row r="163" spans="2:21" ht="17.25" customHeight="1">
      <c r="B163" s="333"/>
      <c r="C163" s="333"/>
      <c r="D163" s="333">
        <v>4420</v>
      </c>
      <c r="E163" s="334" t="s">
        <v>177</v>
      </c>
      <c r="F163" s="335">
        <v>1000</v>
      </c>
      <c r="G163" s="335">
        <v>1000</v>
      </c>
      <c r="H163" s="335">
        <v>1000</v>
      </c>
      <c r="I163" s="335">
        <v>0</v>
      </c>
      <c r="J163" s="335">
        <v>1000</v>
      </c>
      <c r="K163" s="335">
        <v>0</v>
      </c>
      <c r="L163" s="335">
        <v>0</v>
      </c>
      <c r="M163" s="335">
        <v>0</v>
      </c>
      <c r="N163" s="335">
        <v>0</v>
      </c>
      <c r="O163" s="335">
        <v>0</v>
      </c>
      <c r="P163" s="335">
        <v>0</v>
      </c>
      <c r="Q163" s="335">
        <v>0</v>
      </c>
      <c r="R163" s="335">
        <v>0</v>
      </c>
      <c r="S163" s="335">
        <v>0</v>
      </c>
      <c r="U163" s="322"/>
    </row>
    <row r="164" spans="2:21" ht="17.25" customHeight="1">
      <c r="B164" s="333"/>
      <c r="C164" s="333"/>
      <c r="D164" s="333">
        <v>4430</v>
      </c>
      <c r="E164" s="334" t="s">
        <v>152</v>
      </c>
      <c r="F164" s="335">
        <v>18000</v>
      </c>
      <c r="G164" s="335">
        <v>18000</v>
      </c>
      <c r="H164" s="335">
        <v>18000</v>
      </c>
      <c r="I164" s="335">
        <v>0</v>
      </c>
      <c r="J164" s="335">
        <v>18000</v>
      </c>
      <c r="K164" s="335">
        <v>0</v>
      </c>
      <c r="L164" s="335">
        <v>0</v>
      </c>
      <c r="M164" s="335">
        <v>0</v>
      </c>
      <c r="N164" s="335">
        <v>0</v>
      </c>
      <c r="O164" s="335">
        <v>0</v>
      </c>
      <c r="P164" s="335">
        <v>0</v>
      </c>
      <c r="Q164" s="335">
        <v>0</v>
      </c>
      <c r="R164" s="335">
        <v>0</v>
      </c>
      <c r="S164" s="335">
        <v>0</v>
      </c>
      <c r="U164" s="322"/>
    </row>
    <row r="165" spans="2:21" ht="25.5" customHeight="1">
      <c r="B165" s="333"/>
      <c r="C165" s="333"/>
      <c r="D165" s="333">
        <v>4700</v>
      </c>
      <c r="E165" s="334" t="s">
        <v>157</v>
      </c>
      <c r="F165" s="335">
        <v>1500</v>
      </c>
      <c r="G165" s="335">
        <v>1500</v>
      </c>
      <c r="H165" s="335">
        <v>1500</v>
      </c>
      <c r="I165" s="335">
        <v>0</v>
      </c>
      <c r="J165" s="335">
        <v>1500</v>
      </c>
      <c r="K165" s="335">
        <v>0</v>
      </c>
      <c r="L165" s="335">
        <v>0</v>
      </c>
      <c r="M165" s="335">
        <v>0</v>
      </c>
      <c r="N165" s="335">
        <v>0</v>
      </c>
      <c r="O165" s="335">
        <v>0</v>
      </c>
      <c r="P165" s="335">
        <v>0</v>
      </c>
      <c r="Q165" s="335">
        <v>0</v>
      </c>
      <c r="R165" s="335">
        <v>0</v>
      </c>
      <c r="S165" s="335">
        <v>0</v>
      </c>
      <c r="U165" s="322"/>
    </row>
    <row r="166" spans="2:21" s="318" customFormat="1" ht="17.25" customHeight="1">
      <c r="B166" s="329"/>
      <c r="C166" s="329">
        <v>75020</v>
      </c>
      <c r="D166" s="329"/>
      <c r="E166" s="331" t="s">
        <v>178</v>
      </c>
      <c r="F166" s="332">
        <v>11000200</v>
      </c>
      <c r="G166" s="332">
        <v>10465200</v>
      </c>
      <c r="H166" s="332">
        <v>10460200</v>
      </c>
      <c r="I166" s="332">
        <v>7289000</v>
      </c>
      <c r="J166" s="332">
        <v>3171200</v>
      </c>
      <c r="K166" s="332">
        <v>0</v>
      </c>
      <c r="L166" s="332">
        <v>5000</v>
      </c>
      <c r="M166" s="332">
        <v>0</v>
      </c>
      <c r="N166" s="332">
        <v>0</v>
      </c>
      <c r="O166" s="332">
        <v>0</v>
      </c>
      <c r="P166" s="332">
        <v>535000</v>
      </c>
      <c r="Q166" s="332">
        <v>535000</v>
      </c>
      <c r="R166" s="332">
        <v>0</v>
      </c>
      <c r="S166" s="332">
        <v>0</v>
      </c>
      <c r="U166" s="319"/>
    </row>
    <row r="167" spans="2:21" ht="17.25" customHeight="1">
      <c r="B167" s="333"/>
      <c r="C167" s="333"/>
      <c r="D167" s="333">
        <v>3020</v>
      </c>
      <c r="E167" s="334" t="s">
        <v>141</v>
      </c>
      <c r="F167" s="335">
        <v>5000</v>
      </c>
      <c r="G167" s="335">
        <v>5000</v>
      </c>
      <c r="H167" s="335">
        <v>0</v>
      </c>
      <c r="I167" s="335">
        <v>0</v>
      </c>
      <c r="J167" s="335">
        <v>0</v>
      </c>
      <c r="K167" s="335">
        <v>0</v>
      </c>
      <c r="L167" s="335">
        <v>5000</v>
      </c>
      <c r="M167" s="335">
        <v>0</v>
      </c>
      <c r="N167" s="335">
        <v>0</v>
      </c>
      <c r="O167" s="335">
        <v>0</v>
      </c>
      <c r="P167" s="335">
        <v>0</v>
      </c>
      <c r="Q167" s="335">
        <v>0</v>
      </c>
      <c r="R167" s="335">
        <v>0</v>
      </c>
      <c r="S167" s="335">
        <v>0</v>
      </c>
      <c r="U167" s="322"/>
    </row>
    <row r="168" spans="2:21" ht="17.25" customHeight="1">
      <c r="B168" s="333"/>
      <c r="C168" s="333"/>
      <c r="D168" s="333">
        <v>4010</v>
      </c>
      <c r="E168" s="334" t="s">
        <v>142</v>
      </c>
      <c r="F168" s="335">
        <v>5630000</v>
      </c>
      <c r="G168" s="335">
        <v>5630000</v>
      </c>
      <c r="H168" s="335">
        <v>5630000</v>
      </c>
      <c r="I168" s="335">
        <v>5630000</v>
      </c>
      <c r="J168" s="335">
        <v>0</v>
      </c>
      <c r="K168" s="335">
        <v>0</v>
      </c>
      <c r="L168" s="335">
        <v>0</v>
      </c>
      <c r="M168" s="335">
        <v>0</v>
      </c>
      <c r="N168" s="335">
        <v>0</v>
      </c>
      <c r="O168" s="335">
        <v>0</v>
      </c>
      <c r="P168" s="335">
        <v>0</v>
      </c>
      <c r="Q168" s="335">
        <v>0</v>
      </c>
      <c r="R168" s="335">
        <v>0</v>
      </c>
      <c r="S168" s="335">
        <v>0</v>
      </c>
      <c r="U168" s="322"/>
    </row>
    <row r="169" spans="2:21" ht="17.25" customHeight="1">
      <c r="B169" s="333"/>
      <c r="C169" s="333"/>
      <c r="D169" s="333">
        <v>4040</v>
      </c>
      <c r="E169" s="334" t="s">
        <v>143</v>
      </c>
      <c r="F169" s="335">
        <v>456000</v>
      </c>
      <c r="G169" s="335">
        <v>456000</v>
      </c>
      <c r="H169" s="335">
        <v>456000</v>
      </c>
      <c r="I169" s="335">
        <v>456000</v>
      </c>
      <c r="J169" s="335">
        <v>0</v>
      </c>
      <c r="K169" s="335">
        <v>0</v>
      </c>
      <c r="L169" s="335">
        <v>0</v>
      </c>
      <c r="M169" s="335">
        <v>0</v>
      </c>
      <c r="N169" s="335">
        <v>0</v>
      </c>
      <c r="O169" s="335">
        <v>0</v>
      </c>
      <c r="P169" s="335">
        <v>0</v>
      </c>
      <c r="Q169" s="335">
        <v>0</v>
      </c>
      <c r="R169" s="335">
        <v>0</v>
      </c>
      <c r="S169" s="335">
        <v>0</v>
      </c>
      <c r="U169" s="322"/>
    </row>
    <row r="170" spans="2:21" ht="17.25" customHeight="1">
      <c r="B170" s="333"/>
      <c r="C170" s="333"/>
      <c r="D170" s="333">
        <v>4110</v>
      </c>
      <c r="E170" s="334" t="s">
        <v>144</v>
      </c>
      <c r="F170" s="335">
        <v>995000</v>
      </c>
      <c r="G170" s="335">
        <v>995000</v>
      </c>
      <c r="H170" s="335">
        <v>995000</v>
      </c>
      <c r="I170" s="335">
        <v>995000</v>
      </c>
      <c r="J170" s="335">
        <v>0</v>
      </c>
      <c r="K170" s="335">
        <v>0</v>
      </c>
      <c r="L170" s="335">
        <v>0</v>
      </c>
      <c r="M170" s="335">
        <v>0</v>
      </c>
      <c r="N170" s="335">
        <v>0</v>
      </c>
      <c r="O170" s="335">
        <v>0</v>
      </c>
      <c r="P170" s="335">
        <v>0</v>
      </c>
      <c r="Q170" s="335">
        <v>0</v>
      </c>
      <c r="R170" s="335">
        <v>0</v>
      </c>
      <c r="S170" s="335">
        <v>0</v>
      </c>
      <c r="U170" s="322"/>
    </row>
    <row r="171" spans="2:21" ht="17.25" customHeight="1">
      <c r="B171" s="333"/>
      <c r="C171" s="333"/>
      <c r="D171" s="333">
        <v>4120</v>
      </c>
      <c r="E171" s="334" t="s">
        <v>145</v>
      </c>
      <c r="F171" s="335">
        <v>143000</v>
      </c>
      <c r="G171" s="335">
        <v>143000</v>
      </c>
      <c r="H171" s="335">
        <v>143000</v>
      </c>
      <c r="I171" s="335">
        <v>143000</v>
      </c>
      <c r="J171" s="335">
        <v>0</v>
      </c>
      <c r="K171" s="335">
        <v>0</v>
      </c>
      <c r="L171" s="335">
        <v>0</v>
      </c>
      <c r="M171" s="335">
        <v>0</v>
      </c>
      <c r="N171" s="335">
        <v>0</v>
      </c>
      <c r="O171" s="335">
        <v>0</v>
      </c>
      <c r="P171" s="335">
        <v>0</v>
      </c>
      <c r="Q171" s="335">
        <v>0</v>
      </c>
      <c r="R171" s="335">
        <v>0</v>
      </c>
      <c r="S171" s="335">
        <v>0</v>
      </c>
      <c r="U171" s="322"/>
    </row>
    <row r="172" spans="2:21" ht="24.75" customHeight="1">
      <c r="B172" s="333"/>
      <c r="C172" s="333"/>
      <c r="D172" s="333">
        <v>4140</v>
      </c>
      <c r="E172" s="334" t="s">
        <v>146</v>
      </c>
      <c r="F172" s="335">
        <v>130000</v>
      </c>
      <c r="G172" s="335">
        <v>130000</v>
      </c>
      <c r="H172" s="335">
        <v>130000</v>
      </c>
      <c r="I172" s="335">
        <v>0</v>
      </c>
      <c r="J172" s="335">
        <v>130000</v>
      </c>
      <c r="K172" s="335">
        <v>0</v>
      </c>
      <c r="L172" s="335">
        <v>0</v>
      </c>
      <c r="M172" s="335">
        <v>0</v>
      </c>
      <c r="N172" s="335">
        <v>0</v>
      </c>
      <c r="O172" s="335">
        <v>0</v>
      </c>
      <c r="P172" s="335">
        <v>0</v>
      </c>
      <c r="Q172" s="335">
        <v>0</v>
      </c>
      <c r="R172" s="335">
        <v>0</v>
      </c>
      <c r="S172" s="335">
        <v>0</v>
      </c>
      <c r="U172" s="322"/>
    </row>
    <row r="173" spans="2:21" ht="17.25" customHeight="1">
      <c r="B173" s="333"/>
      <c r="C173" s="333"/>
      <c r="D173" s="333">
        <v>4170</v>
      </c>
      <c r="E173" s="334" t="s">
        <v>147</v>
      </c>
      <c r="F173" s="335">
        <v>65000</v>
      </c>
      <c r="G173" s="335">
        <v>65000</v>
      </c>
      <c r="H173" s="335">
        <v>65000</v>
      </c>
      <c r="I173" s="335">
        <v>65000</v>
      </c>
      <c r="J173" s="335">
        <v>0</v>
      </c>
      <c r="K173" s="335">
        <v>0</v>
      </c>
      <c r="L173" s="335">
        <v>0</v>
      </c>
      <c r="M173" s="335">
        <v>0</v>
      </c>
      <c r="N173" s="335">
        <v>0</v>
      </c>
      <c r="O173" s="335">
        <v>0</v>
      </c>
      <c r="P173" s="335">
        <v>0</v>
      </c>
      <c r="Q173" s="335">
        <v>0</v>
      </c>
      <c r="R173" s="335">
        <v>0</v>
      </c>
      <c r="S173" s="335">
        <v>0</v>
      </c>
      <c r="U173" s="322"/>
    </row>
    <row r="174" spans="2:21" ht="17.25" customHeight="1">
      <c r="B174" s="333"/>
      <c r="C174" s="333"/>
      <c r="D174" s="333">
        <v>4210</v>
      </c>
      <c r="E174" s="334" t="s">
        <v>136</v>
      </c>
      <c r="F174" s="335">
        <v>400000</v>
      </c>
      <c r="G174" s="335">
        <v>400000</v>
      </c>
      <c r="H174" s="335">
        <v>400000</v>
      </c>
      <c r="I174" s="335">
        <v>0</v>
      </c>
      <c r="J174" s="335">
        <v>400000</v>
      </c>
      <c r="K174" s="335">
        <v>0</v>
      </c>
      <c r="L174" s="335">
        <v>0</v>
      </c>
      <c r="M174" s="335">
        <v>0</v>
      </c>
      <c r="N174" s="335">
        <v>0</v>
      </c>
      <c r="O174" s="335">
        <v>0</v>
      </c>
      <c r="P174" s="335">
        <v>0</v>
      </c>
      <c r="Q174" s="335">
        <v>0</v>
      </c>
      <c r="R174" s="335">
        <v>0</v>
      </c>
      <c r="S174" s="335">
        <v>0</v>
      </c>
      <c r="U174" s="322"/>
    </row>
    <row r="175" spans="2:21" ht="17.25" customHeight="1">
      <c r="B175" s="333"/>
      <c r="C175" s="333"/>
      <c r="D175" s="333">
        <v>4260</v>
      </c>
      <c r="E175" s="334" t="s">
        <v>148</v>
      </c>
      <c r="F175" s="335">
        <v>100000</v>
      </c>
      <c r="G175" s="335">
        <v>100000</v>
      </c>
      <c r="H175" s="335">
        <v>100000</v>
      </c>
      <c r="I175" s="335">
        <v>0</v>
      </c>
      <c r="J175" s="335">
        <v>100000</v>
      </c>
      <c r="K175" s="335">
        <v>0</v>
      </c>
      <c r="L175" s="335">
        <v>0</v>
      </c>
      <c r="M175" s="335">
        <v>0</v>
      </c>
      <c r="N175" s="335">
        <v>0</v>
      </c>
      <c r="O175" s="335">
        <v>0</v>
      </c>
      <c r="P175" s="335">
        <v>0</v>
      </c>
      <c r="Q175" s="335">
        <v>0</v>
      </c>
      <c r="R175" s="335">
        <v>0</v>
      </c>
      <c r="S175" s="335">
        <v>0</v>
      </c>
      <c r="U175" s="322"/>
    </row>
    <row r="176" spans="2:21" ht="17.25" customHeight="1">
      <c r="B176" s="333"/>
      <c r="C176" s="333"/>
      <c r="D176" s="333">
        <v>4270</v>
      </c>
      <c r="E176" s="334" t="s">
        <v>149</v>
      </c>
      <c r="F176" s="335">
        <v>200000</v>
      </c>
      <c r="G176" s="335">
        <v>200000</v>
      </c>
      <c r="H176" s="335">
        <v>200000</v>
      </c>
      <c r="I176" s="335">
        <v>0</v>
      </c>
      <c r="J176" s="335">
        <v>200000</v>
      </c>
      <c r="K176" s="335">
        <v>0</v>
      </c>
      <c r="L176" s="335">
        <v>0</v>
      </c>
      <c r="M176" s="335">
        <v>0</v>
      </c>
      <c r="N176" s="335">
        <v>0</v>
      </c>
      <c r="O176" s="335">
        <v>0</v>
      </c>
      <c r="P176" s="335">
        <v>0</v>
      </c>
      <c r="Q176" s="335">
        <v>0</v>
      </c>
      <c r="R176" s="335">
        <v>0</v>
      </c>
      <c r="S176" s="335">
        <v>0</v>
      </c>
      <c r="U176" s="322"/>
    </row>
    <row r="177" spans="2:21" ht="17.25" customHeight="1">
      <c r="B177" s="333"/>
      <c r="C177" s="333"/>
      <c r="D177" s="333">
        <v>4280</v>
      </c>
      <c r="E177" s="334" t="s">
        <v>170</v>
      </c>
      <c r="F177" s="335">
        <v>6000</v>
      </c>
      <c r="G177" s="335">
        <v>6000</v>
      </c>
      <c r="H177" s="335">
        <v>6000</v>
      </c>
      <c r="I177" s="335">
        <v>0</v>
      </c>
      <c r="J177" s="335">
        <v>6000</v>
      </c>
      <c r="K177" s="335">
        <v>0</v>
      </c>
      <c r="L177" s="335">
        <v>0</v>
      </c>
      <c r="M177" s="335">
        <v>0</v>
      </c>
      <c r="N177" s="335">
        <v>0</v>
      </c>
      <c r="O177" s="335">
        <v>0</v>
      </c>
      <c r="P177" s="335">
        <v>0</v>
      </c>
      <c r="Q177" s="335">
        <v>0</v>
      </c>
      <c r="R177" s="335">
        <v>0</v>
      </c>
      <c r="S177" s="335">
        <v>0</v>
      </c>
      <c r="U177" s="322"/>
    </row>
    <row r="178" spans="2:21" ht="17.25" customHeight="1">
      <c r="B178" s="333"/>
      <c r="C178" s="333"/>
      <c r="D178" s="333">
        <v>4300</v>
      </c>
      <c r="E178" s="334" t="s">
        <v>129</v>
      </c>
      <c r="F178" s="335">
        <v>1980000</v>
      </c>
      <c r="G178" s="335">
        <v>1980000</v>
      </c>
      <c r="H178" s="335">
        <v>1980000</v>
      </c>
      <c r="I178" s="335">
        <v>0</v>
      </c>
      <c r="J178" s="335">
        <v>1980000</v>
      </c>
      <c r="K178" s="335">
        <v>0</v>
      </c>
      <c r="L178" s="335">
        <v>0</v>
      </c>
      <c r="M178" s="335">
        <v>0</v>
      </c>
      <c r="N178" s="335">
        <v>0</v>
      </c>
      <c r="O178" s="335">
        <v>0</v>
      </c>
      <c r="P178" s="335">
        <v>0</v>
      </c>
      <c r="Q178" s="335">
        <v>0</v>
      </c>
      <c r="R178" s="335">
        <v>0</v>
      </c>
      <c r="S178" s="335">
        <v>0</v>
      </c>
      <c r="U178" s="322"/>
    </row>
    <row r="179" spans="2:21" ht="19.5" customHeight="1">
      <c r="B179" s="333"/>
      <c r="C179" s="333"/>
      <c r="D179" s="333">
        <v>4360</v>
      </c>
      <c r="E179" s="334" t="s">
        <v>150</v>
      </c>
      <c r="F179" s="335">
        <v>75000</v>
      </c>
      <c r="G179" s="335">
        <v>75000</v>
      </c>
      <c r="H179" s="335">
        <v>75000</v>
      </c>
      <c r="I179" s="335">
        <v>0</v>
      </c>
      <c r="J179" s="335">
        <v>75000</v>
      </c>
      <c r="K179" s="335">
        <v>0</v>
      </c>
      <c r="L179" s="335">
        <v>0</v>
      </c>
      <c r="M179" s="335">
        <v>0</v>
      </c>
      <c r="N179" s="335">
        <v>0</v>
      </c>
      <c r="O179" s="335">
        <v>0</v>
      </c>
      <c r="P179" s="335">
        <v>0</v>
      </c>
      <c r="Q179" s="335">
        <v>0</v>
      </c>
      <c r="R179" s="335">
        <v>0</v>
      </c>
      <c r="S179" s="335">
        <v>0</v>
      </c>
      <c r="U179" s="322"/>
    </row>
    <row r="180" spans="2:21" ht="17.25" customHeight="1">
      <c r="B180" s="333"/>
      <c r="C180" s="333"/>
      <c r="D180" s="333">
        <v>4380</v>
      </c>
      <c r="E180" s="334" t="s">
        <v>179</v>
      </c>
      <c r="F180" s="335">
        <v>1000</v>
      </c>
      <c r="G180" s="335">
        <v>1000</v>
      </c>
      <c r="H180" s="335">
        <v>1000</v>
      </c>
      <c r="I180" s="335">
        <v>0</v>
      </c>
      <c r="J180" s="335">
        <v>1000</v>
      </c>
      <c r="K180" s="335">
        <v>0</v>
      </c>
      <c r="L180" s="335">
        <v>0</v>
      </c>
      <c r="M180" s="335">
        <v>0</v>
      </c>
      <c r="N180" s="335">
        <v>0</v>
      </c>
      <c r="O180" s="335">
        <v>0</v>
      </c>
      <c r="P180" s="335">
        <v>0</v>
      </c>
      <c r="Q180" s="335">
        <v>0</v>
      </c>
      <c r="R180" s="335">
        <v>0</v>
      </c>
      <c r="S180" s="335">
        <v>0</v>
      </c>
      <c r="U180" s="322"/>
    </row>
    <row r="181" spans="2:21" ht="24.75" customHeight="1">
      <c r="B181" s="333"/>
      <c r="C181" s="333"/>
      <c r="D181" s="333">
        <v>4390</v>
      </c>
      <c r="E181" s="334" t="s">
        <v>165</v>
      </c>
      <c r="F181" s="335">
        <v>3000</v>
      </c>
      <c r="G181" s="335">
        <v>3000</v>
      </c>
      <c r="H181" s="335">
        <v>3000</v>
      </c>
      <c r="I181" s="335">
        <v>0</v>
      </c>
      <c r="J181" s="335">
        <v>3000</v>
      </c>
      <c r="K181" s="335">
        <v>0</v>
      </c>
      <c r="L181" s="335">
        <v>0</v>
      </c>
      <c r="M181" s="335">
        <v>0</v>
      </c>
      <c r="N181" s="335">
        <v>0</v>
      </c>
      <c r="O181" s="335">
        <v>0</v>
      </c>
      <c r="P181" s="335">
        <v>0</v>
      </c>
      <c r="Q181" s="335">
        <v>0</v>
      </c>
      <c r="R181" s="335">
        <v>0</v>
      </c>
      <c r="S181" s="335">
        <v>0</v>
      </c>
      <c r="U181" s="322"/>
    </row>
    <row r="182" spans="2:21" ht="17.25" customHeight="1">
      <c r="B182" s="333"/>
      <c r="C182" s="333"/>
      <c r="D182" s="333">
        <v>4410</v>
      </c>
      <c r="E182" s="334" t="s">
        <v>151</v>
      </c>
      <c r="F182" s="335">
        <v>65000</v>
      </c>
      <c r="G182" s="335">
        <v>65000</v>
      </c>
      <c r="H182" s="335">
        <v>65000</v>
      </c>
      <c r="I182" s="335">
        <v>0</v>
      </c>
      <c r="J182" s="335">
        <v>65000</v>
      </c>
      <c r="K182" s="335">
        <v>0</v>
      </c>
      <c r="L182" s="335">
        <v>0</v>
      </c>
      <c r="M182" s="335">
        <v>0</v>
      </c>
      <c r="N182" s="335">
        <v>0</v>
      </c>
      <c r="O182" s="335">
        <v>0</v>
      </c>
      <c r="P182" s="335">
        <v>0</v>
      </c>
      <c r="Q182" s="335">
        <v>0</v>
      </c>
      <c r="R182" s="335">
        <v>0</v>
      </c>
      <c r="S182" s="335">
        <v>0</v>
      </c>
      <c r="U182" s="322"/>
    </row>
    <row r="183" spans="2:21" ht="17.25" customHeight="1">
      <c r="B183" s="333"/>
      <c r="C183" s="333"/>
      <c r="D183" s="333">
        <v>4420</v>
      </c>
      <c r="E183" s="334" t="s">
        <v>177</v>
      </c>
      <c r="F183" s="335">
        <v>2000</v>
      </c>
      <c r="G183" s="335">
        <v>2000</v>
      </c>
      <c r="H183" s="335">
        <v>2000</v>
      </c>
      <c r="I183" s="335">
        <v>0</v>
      </c>
      <c r="J183" s="335">
        <v>2000</v>
      </c>
      <c r="K183" s="335">
        <v>0</v>
      </c>
      <c r="L183" s="335">
        <v>0</v>
      </c>
      <c r="M183" s="335">
        <v>0</v>
      </c>
      <c r="N183" s="335">
        <v>0</v>
      </c>
      <c r="O183" s="335">
        <v>0</v>
      </c>
      <c r="P183" s="335">
        <v>0</v>
      </c>
      <c r="Q183" s="335">
        <v>0</v>
      </c>
      <c r="R183" s="335">
        <v>0</v>
      </c>
      <c r="S183" s="335">
        <v>0</v>
      </c>
      <c r="U183" s="322"/>
    </row>
    <row r="184" spans="2:21" ht="17.25" customHeight="1">
      <c r="B184" s="333"/>
      <c r="C184" s="333"/>
      <c r="D184" s="333">
        <v>4430</v>
      </c>
      <c r="E184" s="334" t="s">
        <v>152</v>
      </c>
      <c r="F184" s="335">
        <v>40000</v>
      </c>
      <c r="G184" s="335">
        <v>40000</v>
      </c>
      <c r="H184" s="335">
        <v>40000</v>
      </c>
      <c r="I184" s="335">
        <v>0</v>
      </c>
      <c r="J184" s="335">
        <v>40000</v>
      </c>
      <c r="K184" s="335">
        <v>0</v>
      </c>
      <c r="L184" s="335">
        <v>0</v>
      </c>
      <c r="M184" s="335">
        <v>0</v>
      </c>
      <c r="N184" s="335">
        <v>0</v>
      </c>
      <c r="O184" s="335">
        <v>0</v>
      </c>
      <c r="P184" s="335">
        <v>0</v>
      </c>
      <c r="Q184" s="335">
        <v>0</v>
      </c>
      <c r="R184" s="335">
        <v>0</v>
      </c>
      <c r="S184" s="335">
        <v>0</v>
      </c>
      <c r="U184" s="322"/>
    </row>
    <row r="185" spans="2:21" ht="18.75" customHeight="1">
      <c r="B185" s="333"/>
      <c r="C185" s="333"/>
      <c r="D185" s="333">
        <v>4440</v>
      </c>
      <c r="E185" s="334" t="s">
        <v>153</v>
      </c>
      <c r="F185" s="335">
        <v>122200</v>
      </c>
      <c r="G185" s="335">
        <v>122200</v>
      </c>
      <c r="H185" s="335">
        <v>122200</v>
      </c>
      <c r="I185" s="335">
        <v>0</v>
      </c>
      <c r="J185" s="335">
        <v>122200</v>
      </c>
      <c r="K185" s="335">
        <v>0</v>
      </c>
      <c r="L185" s="335">
        <v>0</v>
      </c>
      <c r="M185" s="335">
        <v>0</v>
      </c>
      <c r="N185" s="335">
        <v>0</v>
      </c>
      <c r="O185" s="335">
        <v>0</v>
      </c>
      <c r="P185" s="335">
        <v>0</v>
      </c>
      <c r="Q185" s="335">
        <v>0</v>
      </c>
      <c r="R185" s="335">
        <v>0</v>
      </c>
      <c r="S185" s="335">
        <v>0</v>
      </c>
      <c r="U185" s="322"/>
    </row>
    <row r="186" spans="2:21" ht="19.5" customHeight="1">
      <c r="B186" s="333"/>
      <c r="C186" s="333"/>
      <c r="D186" s="333">
        <v>4610</v>
      </c>
      <c r="E186" s="334" t="s">
        <v>168</v>
      </c>
      <c r="F186" s="335">
        <v>20000</v>
      </c>
      <c r="G186" s="335">
        <v>20000</v>
      </c>
      <c r="H186" s="335">
        <v>20000</v>
      </c>
      <c r="I186" s="335">
        <v>0</v>
      </c>
      <c r="J186" s="335">
        <v>20000</v>
      </c>
      <c r="K186" s="335">
        <v>0</v>
      </c>
      <c r="L186" s="335">
        <v>0</v>
      </c>
      <c r="M186" s="335">
        <v>0</v>
      </c>
      <c r="N186" s="335">
        <v>0</v>
      </c>
      <c r="O186" s="335">
        <v>0</v>
      </c>
      <c r="P186" s="335">
        <v>0</v>
      </c>
      <c r="Q186" s="335">
        <v>0</v>
      </c>
      <c r="R186" s="335">
        <v>0</v>
      </c>
      <c r="S186" s="335">
        <v>0</v>
      </c>
      <c r="U186" s="322"/>
    </row>
    <row r="187" spans="2:21" ht="25.5" customHeight="1">
      <c r="B187" s="333"/>
      <c r="C187" s="333"/>
      <c r="D187" s="333">
        <v>4700</v>
      </c>
      <c r="E187" s="334" t="s">
        <v>157</v>
      </c>
      <c r="F187" s="335">
        <v>27000</v>
      </c>
      <c r="G187" s="335">
        <v>27000</v>
      </c>
      <c r="H187" s="335">
        <v>27000</v>
      </c>
      <c r="I187" s="335">
        <v>0</v>
      </c>
      <c r="J187" s="335">
        <v>27000</v>
      </c>
      <c r="K187" s="335">
        <v>0</v>
      </c>
      <c r="L187" s="335">
        <v>0</v>
      </c>
      <c r="M187" s="335">
        <v>0</v>
      </c>
      <c r="N187" s="335">
        <v>0</v>
      </c>
      <c r="O187" s="335">
        <v>0</v>
      </c>
      <c r="P187" s="335">
        <v>0</v>
      </c>
      <c r="Q187" s="335">
        <v>0</v>
      </c>
      <c r="R187" s="335">
        <v>0</v>
      </c>
      <c r="S187" s="335">
        <v>0</v>
      </c>
      <c r="U187" s="322"/>
    </row>
    <row r="188" spans="2:21" ht="17.25" customHeight="1">
      <c r="B188" s="333"/>
      <c r="C188" s="333"/>
      <c r="D188" s="333">
        <v>6050</v>
      </c>
      <c r="E188" s="334" t="s">
        <v>158</v>
      </c>
      <c r="F188" s="335">
        <v>500000</v>
      </c>
      <c r="G188" s="335">
        <v>0</v>
      </c>
      <c r="H188" s="335">
        <v>0</v>
      </c>
      <c r="I188" s="335">
        <v>0</v>
      </c>
      <c r="J188" s="335">
        <v>0</v>
      </c>
      <c r="K188" s="335">
        <v>0</v>
      </c>
      <c r="L188" s="335">
        <v>0</v>
      </c>
      <c r="M188" s="335">
        <v>0</v>
      </c>
      <c r="N188" s="335">
        <v>0</v>
      </c>
      <c r="O188" s="335">
        <v>0</v>
      </c>
      <c r="P188" s="335">
        <v>500000</v>
      </c>
      <c r="Q188" s="335">
        <v>500000</v>
      </c>
      <c r="R188" s="335">
        <v>0</v>
      </c>
      <c r="S188" s="335">
        <v>0</v>
      </c>
      <c r="U188" s="322"/>
    </row>
    <row r="189" spans="2:21" ht="24" customHeight="1">
      <c r="B189" s="333"/>
      <c r="C189" s="333"/>
      <c r="D189" s="333">
        <v>6060</v>
      </c>
      <c r="E189" s="334" t="s">
        <v>159</v>
      </c>
      <c r="F189" s="335">
        <v>35000</v>
      </c>
      <c r="G189" s="335">
        <v>0</v>
      </c>
      <c r="H189" s="335">
        <v>0</v>
      </c>
      <c r="I189" s="335">
        <v>0</v>
      </c>
      <c r="J189" s="335">
        <v>0</v>
      </c>
      <c r="K189" s="335">
        <v>0</v>
      </c>
      <c r="L189" s="335">
        <v>0</v>
      </c>
      <c r="M189" s="335">
        <v>0</v>
      </c>
      <c r="N189" s="335">
        <v>0</v>
      </c>
      <c r="O189" s="335">
        <v>0</v>
      </c>
      <c r="P189" s="335">
        <v>35000</v>
      </c>
      <c r="Q189" s="335">
        <v>35000</v>
      </c>
      <c r="R189" s="335">
        <v>0</v>
      </c>
      <c r="S189" s="335">
        <v>0</v>
      </c>
      <c r="U189" s="322"/>
    </row>
    <row r="190" spans="2:21" s="318" customFormat="1" ht="17.25" customHeight="1">
      <c r="B190" s="329"/>
      <c r="C190" s="329">
        <v>75045</v>
      </c>
      <c r="D190" s="329"/>
      <c r="E190" s="331" t="s">
        <v>50</v>
      </c>
      <c r="F190" s="332">
        <v>25000</v>
      </c>
      <c r="G190" s="332">
        <v>25000</v>
      </c>
      <c r="H190" s="332">
        <v>25000</v>
      </c>
      <c r="I190" s="332">
        <v>21825</v>
      </c>
      <c r="J190" s="332">
        <v>3175</v>
      </c>
      <c r="K190" s="332">
        <v>0</v>
      </c>
      <c r="L190" s="332">
        <v>0</v>
      </c>
      <c r="M190" s="332">
        <v>0</v>
      </c>
      <c r="N190" s="332">
        <v>0</v>
      </c>
      <c r="O190" s="332">
        <v>0</v>
      </c>
      <c r="P190" s="332">
        <v>0</v>
      </c>
      <c r="Q190" s="332">
        <v>0</v>
      </c>
      <c r="R190" s="332">
        <v>0</v>
      </c>
      <c r="S190" s="332">
        <v>0</v>
      </c>
      <c r="U190" s="319"/>
    </row>
    <row r="191" spans="2:21" s="342" customFormat="1" ht="17.25" customHeight="1">
      <c r="B191" s="343"/>
      <c r="C191" s="344"/>
      <c r="D191" s="343"/>
      <c r="E191" s="345" t="s">
        <v>473</v>
      </c>
      <c r="F191" s="346">
        <v>25000</v>
      </c>
      <c r="G191" s="346"/>
      <c r="H191" s="346"/>
      <c r="I191" s="346"/>
      <c r="J191" s="346"/>
      <c r="K191" s="346"/>
      <c r="L191" s="346"/>
      <c r="M191" s="346"/>
      <c r="N191" s="346"/>
      <c r="O191" s="346"/>
      <c r="P191" s="346"/>
      <c r="Q191" s="346"/>
      <c r="R191" s="346"/>
      <c r="S191" s="346"/>
      <c r="U191" s="347"/>
    </row>
    <row r="192" spans="2:21" ht="17.25" customHeight="1">
      <c r="B192" s="333"/>
      <c r="C192" s="333"/>
      <c r="D192" s="333">
        <v>4110</v>
      </c>
      <c r="E192" s="334" t="s">
        <v>144</v>
      </c>
      <c r="F192" s="335">
        <v>460</v>
      </c>
      <c r="G192" s="335">
        <v>460</v>
      </c>
      <c r="H192" s="335">
        <v>460</v>
      </c>
      <c r="I192" s="335">
        <v>460</v>
      </c>
      <c r="J192" s="335">
        <v>0</v>
      </c>
      <c r="K192" s="335">
        <v>0</v>
      </c>
      <c r="L192" s="335">
        <v>0</v>
      </c>
      <c r="M192" s="335">
        <v>0</v>
      </c>
      <c r="N192" s="335">
        <v>0</v>
      </c>
      <c r="O192" s="335">
        <v>0</v>
      </c>
      <c r="P192" s="335">
        <v>0</v>
      </c>
      <c r="Q192" s="335">
        <v>0</v>
      </c>
      <c r="R192" s="335">
        <v>0</v>
      </c>
      <c r="S192" s="335">
        <v>0</v>
      </c>
      <c r="U192" s="322"/>
    </row>
    <row r="193" spans="2:21" ht="17.25" customHeight="1">
      <c r="B193" s="333"/>
      <c r="C193" s="333"/>
      <c r="D193" s="333">
        <v>4120</v>
      </c>
      <c r="E193" s="334" t="s">
        <v>145</v>
      </c>
      <c r="F193" s="335">
        <v>65</v>
      </c>
      <c r="G193" s="335">
        <v>65</v>
      </c>
      <c r="H193" s="335">
        <v>65</v>
      </c>
      <c r="I193" s="335">
        <v>65</v>
      </c>
      <c r="J193" s="335">
        <v>0</v>
      </c>
      <c r="K193" s="335">
        <v>0</v>
      </c>
      <c r="L193" s="335">
        <v>0</v>
      </c>
      <c r="M193" s="335">
        <v>0</v>
      </c>
      <c r="N193" s="335">
        <v>0</v>
      </c>
      <c r="O193" s="335">
        <v>0</v>
      </c>
      <c r="P193" s="335">
        <v>0</v>
      </c>
      <c r="Q193" s="335">
        <v>0</v>
      </c>
      <c r="R193" s="335">
        <v>0</v>
      </c>
      <c r="S193" s="335">
        <v>0</v>
      </c>
      <c r="U193" s="322"/>
    </row>
    <row r="194" spans="2:21" ht="17.25" customHeight="1">
      <c r="B194" s="333"/>
      <c r="C194" s="333"/>
      <c r="D194" s="333">
        <v>4170</v>
      </c>
      <c r="E194" s="334" t="s">
        <v>147</v>
      </c>
      <c r="F194" s="335">
        <v>21300</v>
      </c>
      <c r="G194" s="335">
        <v>21300</v>
      </c>
      <c r="H194" s="335">
        <v>21300</v>
      </c>
      <c r="I194" s="335">
        <v>21300</v>
      </c>
      <c r="J194" s="335">
        <v>0</v>
      </c>
      <c r="K194" s="335">
        <v>0</v>
      </c>
      <c r="L194" s="335">
        <v>0</v>
      </c>
      <c r="M194" s="335">
        <v>0</v>
      </c>
      <c r="N194" s="335">
        <v>0</v>
      </c>
      <c r="O194" s="335">
        <v>0</v>
      </c>
      <c r="P194" s="335">
        <v>0</v>
      </c>
      <c r="Q194" s="335">
        <v>0</v>
      </c>
      <c r="R194" s="335">
        <v>0</v>
      </c>
      <c r="S194" s="335">
        <v>0</v>
      </c>
      <c r="U194" s="322"/>
    </row>
    <row r="195" spans="2:21" ht="17.25" customHeight="1">
      <c r="B195" s="333"/>
      <c r="C195" s="333"/>
      <c r="D195" s="333">
        <v>4210</v>
      </c>
      <c r="E195" s="334" t="s">
        <v>136</v>
      </c>
      <c r="F195" s="335">
        <v>3000</v>
      </c>
      <c r="G195" s="335">
        <v>3000</v>
      </c>
      <c r="H195" s="335">
        <v>3000</v>
      </c>
      <c r="I195" s="335">
        <v>0</v>
      </c>
      <c r="J195" s="335">
        <v>3000</v>
      </c>
      <c r="K195" s="335">
        <v>0</v>
      </c>
      <c r="L195" s="335">
        <v>0</v>
      </c>
      <c r="M195" s="335">
        <v>0</v>
      </c>
      <c r="N195" s="335">
        <v>0</v>
      </c>
      <c r="O195" s="335">
        <v>0</v>
      </c>
      <c r="P195" s="335">
        <v>0</v>
      </c>
      <c r="Q195" s="335">
        <v>0</v>
      </c>
      <c r="R195" s="335">
        <v>0</v>
      </c>
      <c r="S195" s="335">
        <v>0</v>
      </c>
      <c r="U195" s="322"/>
    </row>
    <row r="196" spans="2:21" ht="17.25" customHeight="1">
      <c r="B196" s="333"/>
      <c r="C196" s="333"/>
      <c r="D196" s="333">
        <v>4300</v>
      </c>
      <c r="E196" s="334" t="s">
        <v>129</v>
      </c>
      <c r="F196" s="335">
        <v>175</v>
      </c>
      <c r="G196" s="335">
        <v>175</v>
      </c>
      <c r="H196" s="335">
        <v>175</v>
      </c>
      <c r="I196" s="335">
        <v>0</v>
      </c>
      <c r="J196" s="335">
        <v>175</v>
      </c>
      <c r="K196" s="335">
        <v>0</v>
      </c>
      <c r="L196" s="335">
        <v>0</v>
      </c>
      <c r="M196" s="335">
        <v>0</v>
      </c>
      <c r="N196" s="335">
        <v>0</v>
      </c>
      <c r="O196" s="335">
        <v>0</v>
      </c>
      <c r="P196" s="335">
        <v>0</v>
      </c>
      <c r="Q196" s="335">
        <v>0</v>
      </c>
      <c r="R196" s="335">
        <v>0</v>
      </c>
      <c r="S196" s="335">
        <v>0</v>
      </c>
      <c r="U196" s="322"/>
    </row>
    <row r="197" spans="2:21" s="318" customFormat="1" ht="18" customHeight="1">
      <c r="B197" s="329"/>
      <c r="C197" s="329">
        <v>75075</v>
      </c>
      <c r="D197" s="329"/>
      <c r="E197" s="331" t="s">
        <v>180</v>
      </c>
      <c r="F197" s="332">
        <v>196500</v>
      </c>
      <c r="G197" s="332">
        <v>196500</v>
      </c>
      <c r="H197" s="332">
        <v>184500</v>
      </c>
      <c r="I197" s="332">
        <v>12500</v>
      </c>
      <c r="J197" s="332">
        <v>172000</v>
      </c>
      <c r="K197" s="332">
        <v>0</v>
      </c>
      <c r="L197" s="332">
        <v>12000</v>
      </c>
      <c r="M197" s="332">
        <v>0</v>
      </c>
      <c r="N197" s="332">
        <v>0</v>
      </c>
      <c r="O197" s="332">
        <v>0</v>
      </c>
      <c r="P197" s="332">
        <v>0</v>
      </c>
      <c r="Q197" s="332">
        <v>0</v>
      </c>
      <c r="R197" s="332">
        <v>0</v>
      </c>
      <c r="S197" s="332">
        <v>0</v>
      </c>
      <c r="U197" s="319"/>
    </row>
    <row r="198" spans="2:21" ht="24" customHeight="1">
      <c r="B198" s="333"/>
      <c r="C198" s="333"/>
      <c r="D198" s="333">
        <v>3040</v>
      </c>
      <c r="E198" s="334" t="s">
        <v>223</v>
      </c>
      <c r="F198" s="335">
        <v>12000</v>
      </c>
      <c r="G198" s="335">
        <v>12000</v>
      </c>
      <c r="H198" s="335">
        <v>0</v>
      </c>
      <c r="I198" s="335">
        <v>0</v>
      </c>
      <c r="J198" s="335">
        <v>0</v>
      </c>
      <c r="K198" s="335">
        <v>0</v>
      </c>
      <c r="L198" s="335">
        <v>12000</v>
      </c>
      <c r="M198" s="335">
        <v>0</v>
      </c>
      <c r="N198" s="335">
        <v>0</v>
      </c>
      <c r="O198" s="335">
        <v>0</v>
      </c>
      <c r="P198" s="335">
        <v>0</v>
      </c>
      <c r="Q198" s="335">
        <v>0</v>
      </c>
      <c r="R198" s="335">
        <v>0</v>
      </c>
      <c r="S198" s="335">
        <v>0</v>
      </c>
      <c r="U198" s="322"/>
    </row>
    <row r="199" spans="2:21" ht="17.25" customHeight="1">
      <c r="B199" s="333"/>
      <c r="C199" s="333"/>
      <c r="D199" s="333">
        <v>4090</v>
      </c>
      <c r="E199" s="334" t="s">
        <v>224</v>
      </c>
      <c r="F199" s="335">
        <v>500</v>
      </c>
      <c r="G199" s="335">
        <v>500</v>
      </c>
      <c r="H199" s="335">
        <v>500</v>
      </c>
      <c r="I199" s="335">
        <v>500</v>
      </c>
      <c r="J199" s="335">
        <v>0</v>
      </c>
      <c r="K199" s="335">
        <v>0</v>
      </c>
      <c r="L199" s="335">
        <v>0</v>
      </c>
      <c r="M199" s="335">
        <v>0</v>
      </c>
      <c r="N199" s="335">
        <v>0</v>
      </c>
      <c r="O199" s="335">
        <v>0</v>
      </c>
      <c r="P199" s="335">
        <v>0</v>
      </c>
      <c r="Q199" s="335">
        <v>0</v>
      </c>
      <c r="R199" s="335">
        <v>0</v>
      </c>
      <c r="S199" s="335">
        <v>0</v>
      </c>
      <c r="U199" s="322"/>
    </row>
    <row r="200" spans="2:21" ht="17.25" customHeight="1">
      <c r="B200" s="333"/>
      <c r="C200" s="333"/>
      <c r="D200" s="333">
        <v>4110</v>
      </c>
      <c r="E200" s="334" t="s">
        <v>144</v>
      </c>
      <c r="F200" s="335">
        <v>2100</v>
      </c>
      <c r="G200" s="335">
        <v>2100</v>
      </c>
      <c r="H200" s="335">
        <v>2100</v>
      </c>
      <c r="I200" s="335">
        <v>2100</v>
      </c>
      <c r="J200" s="335">
        <v>0</v>
      </c>
      <c r="K200" s="335">
        <v>0</v>
      </c>
      <c r="L200" s="335">
        <v>0</v>
      </c>
      <c r="M200" s="335">
        <v>0</v>
      </c>
      <c r="N200" s="335">
        <v>0</v>
      </c>
      <c r="O200" s="335">
        <v>0</v>
      </c>
      <c r="P200" s="335">
        <v>0</v>
      </c>
      <c r="Q200" s="335">
        <v>0</v>
      </c>
      <c r="R200" s="335">
        <v>0</v>
      </c>
      <c r="S200" s="335">
        <v>0</v>
      </c>
      <c r="U200" s="322"/>
    </row>
    <row r="201" spans="2:21" ht="17.25" customHeight="1">
      <c r="B201" s="333"/>
      <c r="C201" s="333"/>
      <c r="D201" s="333">
        <v>4120</v>
      </c>
      <c r="E201" s="334" t="s">
        <v>145</v>
      </c>
      <c r="F201" s="335">
        <v>300</v>
      </c>
      <c r="G201" s="335">
        <v>300</v>
      </c>
      <c r="H201" s="335">
        <v>300</v>
      </c>
      <c r="I201" s="335">
        <v>300</v>
      </c>
      <c r="J201" s="335">
        <v>0</v>
      </c>
      <c r="K201" s="335">
        <v>0</v>
      </c>
      <c r="L201" s="335">
        <v>0</v>
      </c>
      <c r="M201" s="335">
        <v>0</v>
      </c>
      <c r="N201" s="335">
        <v>0</v>
      </c>
      <c r="O201" s="335">
        <v>0</v>
      </c>
      <c r="P201" s="335">
        <v>0</v>
      </c>
      <c r="Q201" s="335">
        <v>0</v>
      </c>
      <c r="R201" s="335">
        <v>0</v>
      </c>
      <c r="S201" s="335">
        <v>0</v>
      </c>
      <c r="U201" s="322"/>
    </row>
    <row r="202" spans="2:21" ht="17.25" customHeight="1">
      <c r="B202" s="333"/>
      <c r="C202" s="333"/>
      <c r="D202" s="333">
        <v>4170</v>
      </c>
      <c r="E202" s="334" t="s">
        <v>147</v>
      </c>
      <c r="F202" s="335">
        <v>9600</v>
      </c>
      <c r="G202" s="335">
        <v>9600</v>
      </c>
      <c r="H202" s="335">
        <v>9600</v>
      </c>
      <c r="I202" s="335">
        <v>9600</v>
      </c>
      <c r="J202" s="335">
        <v>0</v>
      </c>
      <c r="K202" s="335">
        <v>0</v>
      </c>
      <c r="L202" s="335">
        <v>0</v>
      </c>
      <c r="M202" s="335">
        <v>0</v>
      </c>
      <c r="N202" s="335">
        <v>0</v>
      </c>
      <c r="O202" s="335">
        <v>0</v>
      </c>
      <c r="P202" s="335">
        <v>0</v>
      </c>
      <c r="Q202" s="335">
        <v>0</v>
      </c>
      <c r="R202" s="335">
        <v>0</v>
      </c>
      <c r="S202" s="335">
        <v>0</v>
      </c>
      <c r="U202" s="322"/>
    </row>
    <row r="203" spans="2:21" ht="17.25" customHeight="1">
      <c r="B203" s="333"/>
      <c r="C203" s="333"/>
      <c r="D203" s="333">
        <v>4210</v>
      </c>
      <c r="E203" s="334" t="s">
        <v>136</v>
      </c>
      <c r="F203" s="335">
        <v>31000</v>
      </c>
      <c r="G203" s="335">
        <v>31000</v>
      </c>
      <c r="H203" s="335">
        <v>31000</v>
      </c>
      <c r="I203" s="335">
        <v>0</v>
      </c>
      <c r="J203" s="335">
        <v>31000</v>
      </c>
      <c r="K203" s="335">
        <v>0</v>
      </c>
      <c r="L203" s="335">
        <v>0</v>
      </c>
      <c r="M203" s="335">
        <v>0</v>
      </c>
      <c r="N203" s="335">
        <v>0</v>
      </c>
      <c r="O203" s="335">
        <v>0</v>
      </c>
      <c r="P203" s="335">
        <v>0</v>
      </c>
      <c r="Q203" s="335">
        <v>0</v>
      </c>
      <c r="R203" s="335">
        <v>0</v>
      </c>
      <c r="S203" s="335">
        <v>0</v>
      </c>
      <c r="U203" s="322"/>
    </row>
    <row r="204" spans="2:21" ht="17.25" customHeight="1">
      <c r="B204" s="333"/>
      <c r="C204" s="333"/>
      <c r="D204" s="333">
        <v>4300</v>
      </c>
      <c r="E204" s="334" t="s">
        <v>129</v>
      </c>
      <c r="F204" s="335">
        <v>141000</v>
      </c>
      <c r="G204" s="335">
        <v>141000</v>
      </c>
      <c r="H204" s="335">
        <v>141000</v>
      </c>
      <c r="I204" s="335">
        <v>0</v>
      </c>
      <c r="J204" s="335">
        <v>141000</v>
      </c>
      <c r="K204" s="335">
        <v>0</v>
      </c>
      <c r="L204" s="335">
        <v>0</v>
      </c>
      <c r="M204" s="335">
        <v>0</v>
      </c>
      <c r="N204" s="335">
        <v>0</v>
      </c>
      <c r="O204" s="335">
        <v>0</v>
      </c>
      <c r="P204" s="335">
        <v>0</v>
      </c>
      <c r="Q204" s="335">
        <v>0</v>
      </c>
      <c r="R204" s="335">
        <v>0</v>
      </c>
      <c r="S204" s="335">
        <v>0</v>
      </c>
      <c r="U204" s="322"/>
    </row>
    <row r="205" spans="2:21" s="318" customFormat="1" ht="17.25" customHeight="1">
      <c r="B205" s="329"/>
      <c r="C205" s="329">
        <v>75095</v>
      </c>
      <c r="D205" s="329"/>
      <c r="E205" s="331" t="s">
        <v>14</v>
      </c>
      <c r="F205" s="332">
        <v>58499</v>
      </c>
      <c r="G205" s="332">
        <v>0</v>
      </c>
      <c r="H205" s="332">
        <v>0</v>
      </c>
      <c r="I205" s="332">
        <v>0</v>
      </c>
      <c r="J205" s="332">
        <v>0</v>
      </c>
      <c r="K205" s="332">
        <v>0</v>
      </c>
      <c r="L205" s="332">
        <v>0</v>
      </c>
      <c r="M205" s="332">
        <v>0</v>
      </c>
      <c r="N205" s="332">
        <v>0</v>
      </c>
      <c r="O205" s="332">
        <v>0</v>
      </c>
      <c r="P205" s="332">
        <v>58499</v>
      </c>
      <c r="Q205" s="332">
        <v>58499</v>
      </c>
      <c r="R205" s="332">
        <v>58499</v>
      </c>
      <c r="S205" s="332">
        <v>0</v>
      </c>
      <c r="U205" s="319"/>
    </row>
    <row r="206" spans="2:21" ht="43.5" customHeight="1">
      <c r="B206" s="333"/>
      <c r="C206" s="333"/>
      <c r="D206" s="333">
        <v>6639</v>
      </c>
      <c r="E206" s="334" t="s">
        <v>137</v>
      </c>
      <c r="F206" s="335">
        <v>58499</v>
      </c>
      <c r="G206" s="335">
        <v>0</v>
      </c>
      <c r="H206" s="335">
        <v>0</v>
      </c>
      <c r="I206" s="335">
        <v>0</v>
      </c>
      <c r="J206" s="335">
        <v>0</v>
      </c>
      <c r="K206" s="335">
        <v>0</v>
      </c>
      <c r="L206" s="335">
        <v>0</v>
      </c>
      <c r="M206" s="335">
        <v>0</v>
      </c>
      <c r="N206" s="335">
        <v>0</v>
      </c>
      <c r="O206" s="335">
        <v>0</v>
      </c>
      <c r="P206" s="335">
        <v>58499</v>
      </c>
      <c r="Q206" s="335">
        <v>58499</v>
      </c>
      <c r="R206" s="335">
        <v>58499</v>
      </c>
      <c r="S206" s="335">
        <v>0</v>
      </c>
      <c r="U206" s="322"/>
    </row>
    <row r="207" spans="2:21" s="318" customFormat="1" ht="23.25" customHeight="1">
      <c r="B207" s="326">
        <v>754</v>
      </c>
      <c r="C207" s="326"/>
      <c r="D207" s="326"/>
      <c r="E207" s="327" t="s">
        <v>51</v>
      </c>
      <c r="F207" s="328">
        <v>6942043</v>
      </c>
      <c r="G207" s="328">
        <v>6852043</v>
      </c>
      <c r="H207" s="328">
        <v>6518601</v>
      </c>
      <c r="I207" s="328">
        <v>5955442</v>
      </c>
      <c r="J207" s="328">
        <v>563159</v>
      </c>
      <c r="K207" s="328">
        <v>10000</v>
      </c>
      <c r="L207" s="328">
        <v>323442</v>
      </c>
      <c r="M207" s="328">
        <v>0</v>
      </c>
      <c r="N207" s="328">
        <v>0</v>
      </c>
      <c r="O207" s="328">
        <v>0</v>
      </c>
      <c r="P207" s="328">
        <v>90000</v>
      </c>
      <c r="Q207" s="328">
        <v>90000</v>
      </c>
      <c r="R207" s="328">
        <v>0</v>
      </c>
      <c r="S207" s="328">
        <v>0</v>
      </c>
      <c r="U207" s="319"/>
    </row>
    <row r="208" spans="2:21" s="318" customFormat="1" ht="17.25" customHeight="1">
      <c r="B208" s="329"/>
      <c r="C208" s="329">
        <v>75404</v>
      </c>
      <c r="D208" s="329"/>
      <c r="E208" s="331" t="s">
        <v>181</v>
      </c>
      <c r="F208" s="332">
        <v>40000</v>
      </c>
      <c r="G208" s="332">
        <v>0</v>
      </c>
      <c r="H208" s="332">
        <v>0</v>
      </c>
      <c r="I208" s="332">
        <v>0</v>
      </c>
      <c r="J208" s="332">
        <v>0</v>
      </c>
      <c r="K208" s="332">
        <v>0</v>
      </c>
      <c r="L208" s="332">
        <v>0</v>
      </c>
      <c r="M208" s="332">
        <v>0</v>
      </c>
      <c r="N208" s="332">
        <v>0</v>
      </c>
      <c r="O208" s="332">
        <v>0</v>
      </c>
      <c r="P208" s="332">
        <v>40000</v>
      </c>
      <c r="Q208" s="332">
        <v>40000</v>
      </c>
      <c r="R208" s="332">
        <v>0</v>
      </c>
      <c r="S208" s="332">
        <v>0</v>
      </c>
      <c r="U208" s="319"/>
    </row>
    <row r="209" spans="2:21" ht="34.5" customHeight="1">
      <c r="B209" s="333"/>
      <c r="C209" s="333"/>
      <c r="D209" s="333">
        <v>6170</v>
      </c>
      <c r="E209" s="334" t="s">
        <v>182</v>
      </c>
      <c r="F209" s="335">
        <v>40000</v>
      </c>
      <c r="G209" s="335">
        <v>0</v>
      </c>
      <c r="H209" s="335">
        <v>0</v>
      </c>
      <c r="I209" s="335">
        <v>0</v>
      </c>
      <c r="J209" s="335">
        <v>0</v>
      </c>
      <c r="K209" s="335">
        <v>0</v>
      </c>
      <c r="L209" s="335">
        <v>0</v>
      </c>
      <c r="M209" s="335">
        <v>0</v>
      </c>
      <c r="N209" s="335">
        <v>0</v>
      </c>
      <c r="O209" s="335">
        <v>0</v>
      </c>
      <c r="P209" s="335">
        <v>40000</v>
      </c>
      <c r="Q209" s="335">
        <v>40000</v>
      </c>
      <c r="R209" s="335">
        <v>0</v>
      </c>
      <c r="S209" s="335">
        <v>0</v>
      </c>
      <c r="U209" s="322"/>
    </row>
    <row r="210" spans="2:21" s="318" customFormat="1" ht="24.75" customHeight="1">
      <c r="B210" s="329"/>
      <c r="C210" s="329">
        <v>75410</v>
      </c>
      <c r="D210" s="329"/>
      <c r="E210" s="331" t="s">
        <v>478</v>
      </c>
      <c r="F210" s="332">
        <v>30000</v>
      </c>
      <c r="G210" s="332">
        <v>30000</v>
      </c>
      <c r="H210" s="332">
        <v>30000</v>
      </c>
      <c r="I210" s="332">
        <v>0</v>
      </c>
      <c r="J210" s="332">
        <v>30000</v>
      </c>
      <c r="K210" s="332">
        <v>0</v>
      </c>
      <c r="L210" s="332">
        <v>0</v>
      </c>
      <c r="M210" s="332">
        <v>0</v>
      </c>
      <c r="N210" s="332">
        <v>0</v>
      </c>
      <c r="O210" s="332">
        <v>0</v>
      </c>
      <c r="P210" s="332">
        <v>0</v>
      </c>
      <c r="Q210" s="332">
        <v>0</v>
      </c>
      <c r="R210" s="332">
        <v>0</v>
      </c>
      <c r="S210" s="332">
        <v>0</v>
      </c>
      <c r="U210" s="319"/>
    </row>
    <row r="211" spans="2:21" ht="18" customHeight="1">
      <c r="B211" s="333"/>
      <c r="C211" s="333"/>
      <c r="D211" s="333">
        <v>2300</v>
      </c>
      <c r="E211" s="334" t="s">
        <v>499</v>
      </c>
      <c r="F211" s="335">
        <v>30000</v>
      </c>
      <c r="G211" s="335">
        <v>30000</v>
      </c>
      <c r="H211" s="335">
        <v>30000</v>
      </c>
      <c r="I211" s="335">
        <v>0</v>
      </c>
      <c r="J211" s="335">
        <v>30000</v>
      </c>
      <c r="K211" s="335">
        <v>0</v>
      </c>
      <c r="L211" s="335">
        <v>0</v>
      </c>
      <c r="M211" s="335">
        <v>0</v>
      </c>
      <c r="N211" s="335">
        <v>0</v>
      </c>
      <c r="O211" s="335">
        <v>0</v>
      </c>
      <c r="P211" s="335">
        <v>0</v>
      </c>
      <c r="Q211" s="335">
        <v>0</v>
      </c>
      <c r="R211" s="335">
        <v>0</v>
      </c>
      <c r="S211" s="335">
        <v>0</v>
      </c>
      <c r="U211" s="322"/>
    </row>
    <row r="212" spans="2:21" s="318" customFormat="1" ht="22.5" customHeight="1">
      <c r="B212" s="329"/>
      <c r="C212" s="329">
        <v>75411</v>
      </c>
      <c r="D212" s="329"/>
      <c r="E212" s="331" t="s">
        <v>52</v>
      </c>
      <c r="F212" s="332">
        <v>6270503</v>
      </c>
      <c r="G212" s="332">
        <v>6270503</v>
      </c>
      <c r="H212" s="332">
        <v>5947561</v>
      </c>
      <c r="I212" s="332">
        <v>5466742</v>
      </c>
      <c r="J212" s="332">
        <v>480819</v>
      </c>
      <c r="K212" s="332">
        <v>0</v>
      </c>
      <c r="L212" s="332">
        <v>322942</v>
      </c>
      <c r="M212" s="332">
        <v>0</v>
      </c>
      <c r="N212" s="332">
        <v>0</v>
      </c>
      <c r="O212" s="332">
        <v>0</v>
      </c>
      <c r="P212" s="332">
        <v>0</v>
      </c>
      <c r="Q212" s="332">
        <v>0</v>
      </c>
      <c r="R212" s="332">
        <v>0</v>
      </c>
      <c r="S212" s="332">
        <v>0</v>
      </c>
      <c r="U212" s="319"/>
    </row>
    <row r="213" spans="2:21" s="342" customFormat="1" ht="17.25" customHeight="1">
      <c r="B213" s="343"/>
      <c r="C213" s="344"/>
      <c r="D213" s="343"/>
      <c r="E213" s="345" t="s">
        <v>473</v>
      </c>
      <c r="F213" s="346">
        <v>6270503</v>
      </c>
      <c r="G213" s="346"/>
      <c r="H213" s="346"/>
      <c r="I213" s="346"/>
      <c r="J213" s="346"/>
      <c r="K213" s="346"/>
      <c r="L213" s="346"/>
      <c r="M213" s="346"/>
      <c r="N213" s="346"/>
      <c r="O213" s="346"/>
      <c r="P213" s="346"/>
      <c r="Q213" s="346"/>
      <c r="R213" s="346"/>
      <c r="S213" s="346"/>
      <c r="U213" s="347"/>
    </row>
    <row r="214" spans="2:21" ht="25.5" customHeight="1">
      <c r="B214" s="333"/>
      <c r="C214" s="333"/>
      <c r="D214" s="333">
        <v>3070</v>
      </c>
      <c r="E214" s="334" t="s">
        <v>183</v>
      </c>
      <c r="F214" s="335">
        <v>322942</v>
      </c>
      <c r="G214" s="335">
        <v>322942</v>
      </c>
      <c r="H214" s="335">
        <v>0</v>
      </c>
      <c r="I214" s="335">
        <v>0</v>
      </c>
      <c r="J214" s="335">
        <v>0</v>
      </c>
      <c r="K214" s="335">
        <v>0</v>
      </c>
      <c r="L214" s="335">
        <v>322942</v>
      </c>
      <c r="M214" s="335">
        <v>0</v>
      </c>
      <c r="N214" s="335">
        <v>0</v>
      </c>
      <c r="O214" s="335">
        <v>0</v>
      </c>
      <c r="P214" s="335">
        <v>0</v>
      </c>
      <c r="Q214" s="335">
        <v>0</v>
      </c>
      <c r="R214" s="335">
        <v>0</v>
      </c>
      <c r="S214" s="335">
        <v>0</v>
      </c>
      <c r="U214" s="322"/>
    </row>
    <row r="215" spans="2:21" ht="17.25" customHeight="1">
      <c r="B215" s="333"/>
      <c r="C215" s="333"/>
      <c r="D215" s="333">
        <v>4010</v>
      </c>
      <c r="E215" s="334" t="s">
        <v>142</v>
      </c>
      <c r="F215" s="335">
        <v>24724</v>
      </c>
      <c r="G215" s="335">
        <v>24724</v>
      </c>
      <c r="H215" s="335">
        <v>24724</v>
      </c>
      <c r="I215" s="335">
        <v>24724</v>
      </c>
      <c r="J215" s="335">
        <v>0</v>
      </c>
      <c r="K215" s="335">
        <v>0</v>
      </c>
      <c r="L215" s="335">
        <v>0</v>
      </c>
      <c r="M215" s="335">
        <v>0</v>
      </c>
      <c r="N215" s="335">
        <v>0</v>
      </c>
      <c r="O215" s="335">
        <v>0</v>
      </c>
      <c r="P215" s="335">
        <v>0</v>
      </c>
      <c r="Q215" s="335">
        <v>0</v>
      </c>
      <c r="R215" s="335">
        <v>0</v>
      </c>
      <c r="S215" s="335">
        <v>0</v>
      </c>
      <c r="U215" s="322"/>
    </row>
    <row r="216" spans="2:21" ht="22.5" customHeight="1">
      <c r="B216" s="333"/>
      <c r="C216" s="333"/>
      <c r="D216" s="333">
        <v>4020</v>
      </c>
      <c r="E216" s="334" t="s">
        <v>172</v>
      </c>
      <c r="F216" s="335">
        <v>92447</v>
      </c>
      <c r="G216" s="335">
        <v>92447</v>
      </c>
      <c r="H216" s="335">
        <v>92447</v>
      </c>
      <c r="I216" s="335">
        <v>92447</v>
      </c>
      <c r="J216" s="335">
        <v>0</v>
      </c>
      <c r="K216" s="335">
        <v>0</v>
      </c>
      <c r="L216" s="335">
        <v>0</v>
      </c>
      <c r="M216" s="335">
        <v>0</v>
      </c>
      <c r="N216" s="335">
        <v>0</v>
      </c>
      <c r="O216" s="335">
        <v>0</v>
      </c>
      <c r="P216" s="335">
        <v>0</v>
      </c>
      <c r="Q216" s="335">
        <v>0</v>
      </c>
      <c r="R216" s="335">
        <v>0</v>
      </c>
      <c r="S216" s="335">
        <v>0</v>
      </c>
      <c r="U216" s="322"/>
    </row>
    <row r="217" spans="2:21" ht="17.25" customHeight="1">
      <c r="B217" s="333"/>
      <c r="C217" s="333"/>
      <c r="D217" s="333">
        <v>4040</v>
      </c>
      <c r="E217" s="334" t="s">
        <v>143</v>
      </c>
      <c r="F217" s="335">
        <v>9257</v>
      </c>
      <c r="G217" s="335">
        <v>9257</v>
      </c>
      <c r="H217" s="335">
        <v>9257</v>
      </c>
      <c r="I217" s="335">
        <v>9257</v>
      </c>
      <c r="J217" s="335">
        <v>0</v>
      </c>
      <c r="K217" s="335">
        <v>0</v>
      </c>
      <c r="L217" s="335">
        <v>0</v>
      </c>
      <c r="M217" s="335">
        <v>0</v>
      </c>
      <c r="N217" s="335">
        <v>0</v>
      </c>
      <c r="O217" s="335">
        <v>0</v>
      </c>
      <c r="P217" s="335">
        <v>0</v>
      </c>
      <c r="Q217" s="335">
        <v>0</v>
      </c>
      <c r="R217" s="335">
        <v>0</v>
      </c>
      <c r="S217" s="335">
        <v>0</v>
      </c>
      <c r="U217" s="322"/>
    </row>
    <row r="218" spans="2:21" ht="24" customHeight="1">
      <c r="B218" s="333"/>
      <c r="C218" s="333"/>
      <c r="D218" s="333">
        <v>4050</v>
      </c>
      <c r="E218" s="334" t="s">
        <v>184</v>
      </c>
      <c r="F218" s="335">
        <v>4381622</v>
      </c>
      <c r="G218" s="335">
        <v>4381622</v>
      </c>
      <c r="H218" s="335">
        <v>4381622</v>
      </c>
      <c r="I218" s="335">
        <v>4381622</v>
      </c>
      <c r="J218" s="335">
        <v>0</v>
      </c>
      <c r="K218" s="335">
        <v>0</v>
      </c>
      <c r="L218" s="335">
        <v>0</v>
      </c>
      <c r="M218" s="335">
        <v>0</v>
      </c>
      <c r="N218" s="335">
        <v>0</v>
      </c>
      <c r="O218" s="335">
        <v>0</v>
      </c>
      <c r="P218" s="335">
        <v>0</v>
      </c>
      <c r="Q218" s="335">
        <v>0</v>
      </c>
      <c r="R218" s="335">
        <v>0</v>
      </c>
      <c r="S218" s="335">
        <v>0</v>
      </c>
      <c r="U218" s="322"/>
    </row>
    <row r="219" spans="2:21" ht="24.75" customHeight="1">
      <c r="B219" s="333"/>
      <c r="C219" s="333"/>
      <c r="D219" s="333">
        <v>4060</v>
      </c>
      <c r="E219" s="334" t="s">
        <v>462</v>
      </c>
      <c r="F219" s="335">
        <v>293026</v>
      </c>
      <c r="G219" s="335">
        <v>293026</v>
      </c>
      <c r="H219" s="335">
        <v>293026</v>
      </c>
      <c r="I219" s="335">
        <v>293026</v>
      </c>
      <c r="J219" s="335">
        <v>0</v>
      </c>
      <c r="K219" s="335">
        <v>0</v>
      </c>
      <c r="L219" s="335">
        <v>0</v>
      </c>
      <c r="M219" s="335">
        <v>0</v>
      </c>
      <c r="N219" s="335">
        <v>0</v>
      </c>
      <c r="O219" s="335">
        <v>0</v>
      </c>
      <c r="P219" s="335">
        <v>0</v>
      </c>
      <c r="Q219" s="335">
        <v>0</v>
      </c>
      <c r="R219" s="335">
        <v>0</v>
      </c>
      <c r="S219" s="335">
        <v>0</v>
      </c>
      <c r="U219" s="322"/>
    </row>
    <row r="220" spans="2:21" ht="35.25" customHeight="1">
      <c r="B220" s="333"/>
      <c r="C220" s="333"/>
      <c r="D220" s="333">
        <v>4070</v>
      </c>
      <c r="E220" s="334" t="s">
        <v>185</v>
      </c>
      <c r="F220" s="335">
        <v>347187</v>
      </c>
      <c r="G220" s="335">
        <v>347187</v>
      </c>
      <c r="H220" s="335">
        <v>347187</v>
      </c>
      <c r="I220" s="335">
        <v>347187</v>
      </c>
      <c r="J220" s="335">
        <v>0</v>
      </c>
      <c r="K220" s="335">
        <v>0</v>
      </c>
      <c r="L220" s="335">
        <v>0</v>
      </c>
      <c r="M220" s="335">
        <v>0</v>
      </c>
      <c r="N220" s="335">
        <v>0</v>
      </c>
      <c r="O220" s="335">
        <v>0</v>
      </c>
      <c r="P220" s="335">
        <v>0</v>
      </c>
      <c r="Q220" s="335">
        <v>0</v>
      </c>
      <c r="R220" s="335">
        <v>0</v>
      </c>
      <c r="S220" s="335">
        <v>0</v>
      </c>
      <c r="U220" s="322"/>
    </row>
    <row r="221" spans="2:21" ht="32.25" customHeight="1">
      <c r="B221" s="333"/>
      <c r="C221" s="333"/>
      <c r="D221" s="333">
        <v>4080</v>
      </c>
      <c r="E221" s="334" t="s">
        <v>303</v>
      </c>
      <c r="F221" s="335">
        <v>89736</v>
      </c>
      <c r="G221" s="335">
        <v>89736</v>
      </c>
      <c r="H221" s="335">
        <v>89736</v>
      </c>
      <c r="I221" s="335">
        <v>89736</v>
      </c>
      <c r="J221" s="335">
        <v>0</v>
      </c>
      <c r="K221" s="335">
        <v>0</v>
      </c>
      <c r="L221" s="335">
        <v>0</v>
      </c>
      <c r="M221" s="335">
        <v>0</v>
      </c>
      <c r="N221" s="335">
        <v>0</v>
      </c>
      <c r="O221" s="335">
        <v>0</v>
      </c>
      <c r="P221" s="335">
        <v>0</v>
      </c>
      <c r="Q221" s="335">
        <v>0</v>
      </c>
      <c r="R221" s="335">
        <v>0</v>
      </c>
      <c r="S221" s="335">
        <v>0</v>
      </c>
      <c r="U221" s="322"/>
    </row>
    <row r="222" spans="2:21" ht="17.25" customHeight="1">
      <c r="B222" s="333"/>
      <c r="C222" s="333"/>
      <c r="D222" s="333">
        <v>4110</v>
      </c>
      <c r="E222" s="334" t="s">
        <v>144</v>
      </c>
      <c r="F222" s="335">
        <v>24262</v>
      </c>
      <c r="G222" s="335">
        <v>24262</v>
      </c>
      <c r="H222" s="335">
        <v>24262</v>
      </c>
      <c r="I222" s="335">
        <v>24262</v>
      </c>
      <c r="J222" s="335">
        <v>0</v>
      </c>
      <c r="K222" s="335">
        <v>0</v>
      </c>
      <c r="L222" s="335">
        <v>0</v>
      </c>
      <c r="M222" s="335">
        <v>0</v>
      </c>
      <c r="N222" s="335">
        <v>0</v>
      </c>
      <c r="O222" s="335">
        <v>0</v>
      </c>
      <c r="P222" s="335">
        <v>0</v>
      </c>
      <c r="Q222" s="335">
        <v>0</v>
      </c>
      <c r="R222" s="335">
        <v>0</v>
      </c>
      <c r="S222" s="335">
        <v>0</v>
      </c>
      <c r="U222" s="322"/>
    </row>
    <row r="223" spans="2:21" ht="17.25" customHeight="1">
      <c r="B223" s="333"/>
      <c r="C223" s="333"/>
      <c r="D223" s="333">
        <v>4120</v>
      </c>
      <c r="E223" s="334" t="s">
        <v>145</v>
      </c>
      <c r="F223" s="335">
        <v>3097</v>
      </c>
      <c r="G223" s="335">
        <v>3097</v>
      </c>
      <c r="H223" s="335">
        <v>3097</v>
      </c>
      <c r="I223" s="335">
        <v>3097</v>
      </c>
      <c r="J223" s="335">
        <v>0</v>
      </c>
      <c r="K223" s="335">
        <v>0</v>
      </c>
      <c r="L223" s="335">
        <v>0</v>
      </c>
      <c r="M223" s="335">
        <v>0</v>
      </c>
      <c r="N223" s="335">
        <v>0</v>
      </c>
      <c r="O223" s="335">
        <v>0</v>
      </c>
      <c r="P223" s="335">
        <v>0</v>
      </c>
      <c r="Q223" s="335">
        <v>0</v>
      </c>
      <c r="R223" s="335">
        <v>0</v>
      </c>
      <c r="S223" s="335">
        <v>0</v>
      </c>
      <c r="U223" s="322"/>
    </row>
    <row r="224" spans="2:21" ht="17.25" customHeight="1">
      <c r="B224" s="333"/>
      <c r="C224" s="333"/>
      <c r="D224" s="333">
        <v>4170</v>
      </c>
      <c r="E224" s="334" t="s">
        <v>147</v>
      </c>
      <c r="F224" s="335">
        <v>15000</v>
      </c>
      <c r="G224" s="335">
        <v>15000</v>
      </c>
      <c r="H224" s="335">
        <v>15000</v>
      </c>
      <c r="I224" s="335">
        <v>15000</v>
      </c>
      <c r="J224" s="335">
        <v>0</v>
      </c>
      <c r="K224" s="335">
        <v>0</v>
      </c>
      <c r="L224" s="335">
        <v>0</v>
      </c>
      <c r="M224" s="335">
        <v>0</v>
      </c>
      <c r="N224" s="335">
        <v>0</v>
      </c>
      <c r="O224" s="335">
        <v>0</v>
      </c>
      <c r="P224" s="335">
        <v>0</v>
      </c>
      <c r="Q224" s="335">
        <v>0</v>
      </c>
      <c r="R224" s="335">
        <v>0</v>
      </c>
      <c r="S224" s="335">
        <v>0</v>
      </c>
      <c r="U224" s="322"/>
    </row>
    <row r="225" spans="2:21" ht="25.5" customHeight="1">
      <c r="B225" s="333"/>
      <c r="C225" s="333"/>
      <c r="D225" s="333">
        <v>4180</v>
      </c>
      <c r="E225" s="334" t="s">
        <v>463</v>
      </c>
      <c r="F225" s="335">
        <v>186384</v>
      </c>
      <c r="G225" s="335">
        <v>186384</v>
      </c>
      <c r="H225" s="335">
        <v>186384</v>
      </c>
      <c r="I225" s="335">
        <v>186384</v>
      </c>
      <c r="J225" s="335">
        <v>0</v>
      </c>
      <c r="K225" s="335">
        <v>0</v>
      </c>
      <c r="L225" s="335">
        <v>0</v>
      </c>
      <c r="M225" s="335">
        <v>0</v>
      </c>
      <c r="N225" s="335">
        <v>0</v>
      </c>
      <c r="O225" s="335">
        <v>0</v>
      </c>
      <c r="P225" s="335">
        <v>0</v>
      </c>
      <c r="Q225" s="335">
        <v>0</v>
      </c>
      <c r="R225" s="335">
        <v>0</v>
      </c>
      <c r="S225" s="335">
        <v>0</v>
      </c>
      <c r="U225" s="322"/>
    </row>
    <row r="226" spans="2:21" ht="17.25" customHeight="1">
      <c r="B226" s="333"/>
      <c r="C226" s="333"/>
      <c r="D226" s="333">
        <v>4210</v>
      </c>
      <c r="E226" s="334" t="s">
        <v>136</v>
      </c>
      <c r="F226" s="335">
        <v>164575</v>
      </c>
      <c r="G226" s="335">
        <v>164575</v>
      </c>
      <c r="H226" s="335">
        <v>164575</v>
      </c>
      <c r="I226" s="335">
        <v>0</v>
      </c>
      <c r="J226" s="335">
        <v>164575</v>
      </c>
      <c r="K226" s="335">
        <v>0</v>
      </c>
      <c r="L226" s="335">
        <v>0</v>
      </c>
      <c r="M226" s="335">
        <v>0</v>
      </c>
      <c r="N226" s="335">
        <v>0</v>
      </c>
      <c r="O226" s="335">
        <v>0</v>
      </c>
      <c r="P226" s="335">
        <v>0</v>
      </c>
      <c r="Q226" s="335">
        <v>0</v>
      </c>
      <c r="R226" s="335">
        <v>0</v>
      </c>
      <c r="S226" s="335">
        <v>0</v>
      </c>
      <c r="U226" s="322"/>
    </row>
    <row r="227" spans="2:21" ht="17.25" customHeight="1">
      <c r="B227" s="333"/>
      <c r="C227" s="333"/>
      <c r="D227" s="333">
        <v>4220</v>
      </c>
      <c r="E227" s="334" t="s">
        <v>186</v>
      </c>
      <c r="F227" s="335">
        <v>9000</v>
      </c>
      <c r="G227" s="335">
        <v>9000</v>
      </c>
      <c r="H227" s="335">
        <v>9000</v>
      </c>
      <c r="I227" s="335">
        <v>0</v>
      </c>
      <c r="J227" s="335">
        <v>9000</v>
      </c>
      <c r="K227" s="335">
        <v>0</v>
      </c>
      <c r="L227" s="335">
        <v>0</v>
      </c>
      <c r="M227" s="335">
        <v>0</v>
      </c>
      <c r="N227" s="335">
        <v>0</v>
      </c>
      <c r="O227" s="335">
        <v>0</v>
      </c>
      <c r="P227" s="335">
        <v>0</v>
      </c>
      <c r="Q227" s="335">
        <v>0</v>
      </c>
      <c r="R227" s="335">
        <v>0</v>
      </c>
      <c r="S227" s="335">
        <v>0</v>
      </c>
      <c r="U227" s="322"/>
    </row>
    <row r="228" spans="2:21" ht="24.75" customHeight="1">
      <c r="B228" s="333"/>
      <c r="C228" s="333"/>
      <c r="D228" s="333">
        <v>4230</v>
      </c>
      <c r="E228" s="334" t="s">
        <v>187</v>
      </c>
      <c r="F228" s="335">
        <v>8000</v>
      </c>
      <c r="G228" s="335">
        <v>8000</v>
      </c>
      <c r="H228" s="335">
        <v>8000</v>
      </c>
      <c r="I228" s="335">
        <v>0</v>
      </c>
      <c r="J228" s="335">
        <v>8000</v>
      </c>
      <c r="K228" s="335">
        <v>0</v>
      </c>
      <c r="L228" s="335">
        <v>0</v>
      </c>
      <c r="M228" s="335">
        <v>0</v>
      </c>
      <c r="N228" s="335">
        <v>0</v>
      </c>
      <c r="O228" s="335">
        <v>0</v>
      </c>
      <c r="P228" s="335">
        <v>0</v>
      </c>
      <c r="Q228" s="335">
        <v>0</v>
      </c>
      <c r="R228" s="335">
        <v>0</v>
      </c>
      <c r="S228" s="335">
        <v>0</v>
      </c>
      <c r="U228" s="322"/>
    </row>
    <row r="229" spans="2:21" ht="17.25" customHeight="1">
      <c r="B229" s="333"/>
      <c r="C229" s="333"/>
      <c r="D229" s="333">
        <v>4250</v>
      </c>
      <c r="E229" s="334" t="s">
        <v>188</v>
      </c>
      <c r="F229" s="335">
        <v>26000</v>
      </c>
      <c r="G229" s="335">
        <v>26000</v>
      </c>
      <c r="H229" s="335">
        <v>26000</v>
      </c>
      <c r="I229" s="335">
        <v>0</v>
      </c>
      <c r="J229" s="335">
        <v>26000</v>
      </c>
      <c r="K229" s="335">
        <v>0</v>
      </c>
      <c r="L229" s="335">
        <v>0</v>
      </c>
      <c r="M229" s="335">
        <v>0</v>
      </c>
      <c r="N229" s="335">
        <v>0</v>
      </c>
      <c r="O229" s="335">
        <v>0</v>
      </c>
      <c r="P229" s="335">
        <v>0</v>
      </c>
      <c r="Q229" s="335">
        <v>0</v>
      </c>
      <c r="R229" s="335">
        <v>0</v>
      </c>
      <c r="S229" s="335">
        <v>0</v>
      </c>
      <c r="U229" s="322"/>
    </row>
    <row r="230" spans="2:21" ht="17.25" customHeight="1">
      <c r="B230" s="333"/>
      <c r="C230" s="333"/>
      <c r="D230" s="333">
        <v>4260</v>
      </c>
      <c r="E230" s="334" t="s">
        <v>148</v>
      </c>
      <c r="F230" s="335">
        <v>111000</v>
      </c>
      <c r="G230" s="335">
        <v>111000</v>
      </c>
      <c r="H230" s="335">
        <v>111000</v>
      </c>
      <c r="I230" s="335">
        <v>0</v>
      </c>
      <c r="J230" s="335">
        <v>111000</v>
      </c>
      <c r="K230" s="335">
        <v>0</v>
      </c>
      <c r="L230" s="335">
        <v>0</v>
      </c>
      <c r="M230" s="335">
        <v>0</v>
      </c>
      <c r="N230" s="335">
        <v>0</v>
      </c>
      <c r="O230" s="335">
        <v>0</v>
      </c>
      <c r="P230" s="335">
        <v>0</v>
      </c>
      <c r="Q230" s="335">
        <v>0</v>
      </c>
      <c r="R230" s="335">
        <v>0</v>
      </c>
      <c r="S230" s="335">
        <v>0</v>
      </c>
      <c r="U230" s="322"/>
    </row>
    <row r="231" spans="2:21" ht="17.25" customHeight="1">
      <c r="B231" s="333"/>
      <c r="C231" s="333"/>
      <c r="D231" s="333">
        <v>4270</v>
      </c>
      <c r="E231" s="334" t="s">
        <v>149</v>
      </c>
      <c r="F231" s="335">
        <v>33477</v>
      </c>
      <c r="G231" s="335">
        <v>33477</v>
      </c>
      <c r="H231" s="335">
        <v>33477</v>
      </c>
      <c r="I231" s="335">
        <v>0</v>
      </c>
      <c r="J231" s="335">
        <v>33477</v>
      </c>
      <c r="K231" s="335">
        <v>0</v>
      </c>
      <c r="L231" s="335">
        <v>0</v>
      </c>
      <c r="M231" s="335">
        <v>0</v>
      </c>
      <c r="N231" s="335">
        <v>0</v>
      </c>
      <c r="O231" s="335">
        <v>0</v>
      </c>
      <c r="P231" s="335">
        <v>0</v>
      </c>
      <c r="Q231" s="335">
        <v>0</v>
      </c>
      <c r="R231" s="335">
        <v>0</v>
      </c>
      <c r="S231" s="335">
        <v>0</v>
      </c>
      <c r="U231" s="322"/>
    </row>
    <row r="232" spans="2:21" ht="17.25" customHeight="1">
      <c r="B232" s="333"/>
      <c r="C232" s="333"/>
      <c r="D232" s="333">
        <v>4280</v>
      </c>
      <c r="E232" s="334" t="s">
        <v>170</v>
      </c>
      <c r="F232" s="335">
        <v>24300</v>
      </c>
      <c r="G232" s="335">
        <v>24300</v>
      </c>
      <c r="H232" s="335">
        <v>24300</v>
      </c>
      <c r="I232" s="335">
        <v>0</v>
      </c>
      <c r="J232" s="335">
        <v>24300</v>
      </c>
      <c r="K232" s="335">
        <v>0</v>
      </c>
      <c r="L232" s="335">
        <v>0</v>
      </c>
      <c r="M232" s="335">
        <v>0</v>
      </c>
      <c r="N232" s="335">
        <v>0</v>
      </c>
      <c r="O232" s="335">
        <v>0</v>
      </c>
      <c r="P232" s="335">
        <v>0</v>
      </c>
      <c r="Q232" s="335">
        <v>0</v>
      </c>
      <c r="R232" s="335">
        <v>0</v>
      </c>
      <c r="S232" s="335">
        <v>0</v>
      </c>
      <c r="U232" s="322"/>
    </row>
    <row r="233" spans="2:21" ht="17.25" customHeight="1">
      <c r="B233" s="333"/>
      <c r="C233" s="333"/>
      <c r="D233" s="333">
        <v>4300</v>
      </c>
      <c r="E233" s="334" t="s">
        <v>129</v>
      </c>
      <c r="F233" s="335">
        <v>43000</v>
      </c>
      <c r="G233" s="335">
        <v>43000</v>
      </c>
      <c r="H233" s="335">
        <v>43000</v>
      </c>
      <c r="I233" s="335">
        <v>0</v>
      </c>
      <c r="J233" s="335">
        <v>43000</v>
      </c>
      <c r="K233" s="335">
        <v>0</v>
      </c>
      <c r="L233" s="335">
        <v>0</v>
      </c>
      <c r="M233" s="335">
        <v>0</v>
      </c>
      <c r="N233" s="335">
        <v>0</v>
      </c>
      <c r="O233" s="335">
        <v>0</v>
      </c>
      <c r="P233" s="335">
        <v>0</v>
      </c>
      <c r="Q233" s="335">
        <v>0</v>
      </c>
      <c r="R233" s="335">
        <v>0</v>
      </c>
      <c r="S233" s="335">
        <v>0</v>
      </c>
      <c r="U233" s="322"/>
    </row>
    <row r="234" spans="2:21" ht="19.5" customHeight="1">
      <c r="B234" s="333"/>
      <c r="C234" s="333"/>
      <c r="D234" s="333">
        <v>4360</v>
      </c>
      <c r="E234" s="334" t="s">
        <v>150</v>
      </c>
      <c r="F234" s="335">
        <v>14500</v>
      </c>
      <c r="G234" s="335">
        <v>14500</v>
      </c>
      <c r="H234" s="335">
        <v>14500</v>
      </c>
      <c r="I234" s="335">
        <v>0</v>
      </c>
      <c r="J234" s="335">
        <v>14500</v>
      </c>
      <c r="K234" s="335">
        <v>0</v>
      </c>
      <c r="L234" s="335">
        <v>0</v>
      </c>
      <c r="M234" s="335">
        <v>0</v>
      </c>
      <c r="N234" s="335">
        <v>0</v>
      </c>
      <c r="O234" s="335">
        <v>0</v>
      </c>
      <c r="P234" s="335">
        <v>0</v>
      </c>
      <c r="Q234" s="335">
        <v>0</v>
      </c>
      <c r="R234" s="335">
        <v>0</v>
      </c>
      <c r="S234" s="335">
        <v>0</v>
      </c>
      <c r="U234" s="322"/>
    </row>
    <row r="235" spans="2:21" ht="17.25" customHeight="1">
      <c r="B235" s="333"/>
      <c r="C235" s="333"/>
      <c r="D235" s="333">
        <v>4410</v>
      </c>
      <c r="E235" s="334" t="s">
        <v>151</v>
      </c>
      <c r="F235" s="335">
        <v>4300</v>
      </c>
      <c r="G235" s="335">
        <v>4300</v>
      </c>
      <c r="H235" s="335">
        <v>4300</v>
      </c>
      <c r="I235" s="335">
        <v>0</v>
      </c>
      <c r="J235" s="335">
        <v>4300</v>
      </c>
      <c r="K235" s="335">
        <v>0</v>
      </c>
      <c r="L235" s="335">
        <v>0</v>
      </c>
      <c r="M235" s="335">
        <v>0</v>
      </c>
      <c r="N235" s="335">
        <v>0</v>
      </c>
      <c r="O235" s="335">
        <v>0</v>
      </c>
      <c r="P235" s="335">
        <v>0</v>
      </c>
      <c r="Q235" s="335">
        <v>0</v>
      </c>
      <c r="R235" s="335">
        <v>0</v>
      </c>
      <c r="S235" s="335">
        <v>0</v>
      </c>
      <c r="U235" s="322"/>
    </row>
    <row r="236" spans="2:21" ht="17.25" customHeight="1">
      <c r="B236" s="333"/>
      <c r="C236" s="333"/>
      <c r="D236" s="333">
        <v>4430</v>
      </c>
      <c r="E236" s="334" t="s">
        <v>152</v>
      </c>
      <c r="F236" s="335">
        <v>3700</v>
      </c>
      <c r="G236" s="335">
        <v>3700</v>
      </c>
      <c r="H236" s="335">
        <v>3700</v>
      </c>
      <c r="I236" s="335">
        <v>0</v>
      </c>
      <c r="J236" s="335">
        <v>3700</v>
      </c>
      <c r="K236" s="335">
        <v>0</v>
      </c>
      <c r="L236" s="335">
        <v>0</v>
      </c>
      <c r="M236" s="335">
        <v>0</v>
      </c>
      <c r="N236" s="335">
        <v>0</v>
      </c>
      <c r="O236" s="335">
        <v>0</v>
      </c>
      <c r="P236" s="335">
        <v>0</v>
      </c>
      <c r="Q236" s="335">
        <v>0</v>
      </c>
      <c r="R236" s="335">
        <v>0</v>
      </c>
      <c r="S236" s="335">
        <v>0</v>
      </c>
      <c r="U236" s="322"/>
    </row>
    <row r="237" spans="2:21" ht="18.75" customHeight="1">
      <c r="B237" s="333"/>
      <c r="C237" s="333"/>
      <c r="D237" s="333">
        <v>4440</v>
      </c>
      <c r="E237" s="334" t="s">
        <v>153</v>
      </c>
      <c r="F237" s="335">
        <v>4400</v>
      </c>
      <c r="G237" s="335">
        <v>4400</v>
      </c>
      <c r="H237" s="335">
        <v>4400</v>
      </c>
      <c r="I237" s="335">
        <v>0</v>
      </c>
      <c r="J237" s="335">
        <v>4400</v>
      </c>
      <c r="K237" s="335">
        <v>0</v>
      </c>
      <c r="L237" s="335">
        <v>0</v>
      </c>
      <c r="M237" s="335">
        <v>0</v>
      </c>
      <c r="N237" s="335">
        <v>0</v>
      </c>
      <c r="O237" s="335">
        <v>0</v>
      </c>
      <c r="P237" s="335">
        <v>0</v>
      </c>
      <c r="Q237" s="335">
        <v>0</v>
      </c>
      <c r="R237" s="335">
        <v>0</v>
      </c>
      <c r="S237" s="335">
        <v>0</v>
      </c>
      <c r="U237" s="322"/>
    </row>
    <row r="238" spans="2:21" ht="17.25" customHeight="1">
      <c r="B238" s="333"/>
      <c r="C238" s="333"/>
      <c r="D238" s="333">
        <v>4480</v>
      </c>
      <c r="E238" s="334" t="s">
        <v>154</v>
      </c>
      <c r="F238" s="335">
        <v>25367</v>
      </c>
      <c r="G238" s="335">
        <v>25367</v>
      </c>
      <c r="H238" s="335">
        <v>25367</v>
      </c>
      <c r="I238" s="335">
        <v>0</v>
      </c>
      <c r="J238" s="335">
        <v>25367</v>
      </c>
      <c r="K238" s="335">
        <v>0</v>
      </c>
      <c r="L238" s="335">
        <v>0</v>
      </c>
      <c r="M238" s="335">
        <v>0</v>
      </c>
      <c r="N238" s="335">
        <v>0</v>
      </c>
      <c r="O238" s="335">
        <v>0</v>
      </c>
      <c r="P238" s="335">
        <v>0</v>
      </c>
      <c r="Q238" s="335">
        <v>0</v>
      </c>
      <c r="R238" s="335">
        <v>0</v>
      </c>
      <c r="S238" s="335">
        <v>0</v>
      </c>
      <c r="U238" s="322"/>
    </row>
    <row r="239" spans="2:21" ht="17.25" customHeight="1">
      <c r="B239" s="333"/>
      <c r="C239" s="333"/>
      <c r="D239" s="333">
        <v>4550</v>
      </c>
      <c r="E239" s="334" t="s">
        <v>173</v>
      </c>
      <c r="F239" s="335">
        <v>3700</v>
      </c>
      <c r="G239" s="335">
        <v>3700</v>
      </c>
      <c r="H239" s="335">
        <v>3700</v>
      </c>
      <c r="I239" s="335">
        <v>0</v>
      </c>
      <c r="J239" s="335">
        <v>3700</v>
      </c>
      <c r="K239" s="335">
        <v>0</v>
      </c>
      <c r="L239" s="335">
        <v>0</v>
      </c>
      <c r="M239" s="335">
        <v>0</v>
      </c>
      <c r="N239" s="335">
        <v>0</v>
      </c>
      <c r="O239" s="335">
        <v>0</v>
      </c>
      <c r="P239" s="335">
        <v>0</v>
      </c>
      <c r="Q239" s="335">
        <v>0</v>
      </c>
      <c r="R239" s="335">
        <v>0</v>
      </c>
      <c r="S239" s="335">
        <v>0</v>
      </c>
      <c r="U239" s="322"/>
    </row>
    <row r="240" spans="2:21" ht="25.5" customHeight="1">
      <c r="B240" s="333"/>
      <c r="C240" s="333"/>
      <c r="D240" s="333">
        <v>4700</v>
      </c>
      <c r="E240" s="334" t="s">
        <v>157</v>
      </c>
      <c r="F240" s="335">
        <v>5500</v>
      </c>
      <c r="G240" s="335">
        <v>5500</v>
      </c>
      <c r="H240" s="335">
        <v>5500</v>
      </c>
      <c r="I240" s="335">
        <v>0</v>
      </c>
      <c r="J240" s="335">
        <v>5500</v>
      </c>
      <c r="K240" s="335">
        <v>0</v>
      </c>
      <c r="L240" s="335">
        <v>0</v>
      </c>
      <c r="M240" s="335">
        <v>0</v>
      </c>
      <c r="N240" s="335">
        <v>0</v>
      </c>
      <c r="O240" s="335">
        <v>0</v>
      </c>
      <c r="P240" s="335">
        <v>0</v>
      </c>
      <c r="Q240" s="335">
        <v>0</v>
      </c>
      <c r="R240" s="335">
        <v>0</v>
      </c>
      <c r="S240" s="335">
        <v>0</v>
      </c>
      <c r="U240" s="322"/>
    </row>
    <row r="241" spans="2:21" s="318" customFormat="1" ht="17.25" customHeight="1">
      <c r="B241" s="329"/>
      <c r="C241" s="329">
        <v>75414</v>
      </c>
      <c r="D241" s="329"/>
      <c r="E241" s="331" t="s">
        <v>53</v>
      </c>
      <c r="F241" s="332">
        <v>1000</v>
      </c>
      <c r="G241" s="332">
        <v>1000</v>
      </c>
      <c r="H241" s="332">
        <v>1000</v>
      </c>
      <c r="I241" s="332">
        <v>0</v>
      </c>
      <c r="J241" s="332">
        <v>1000</v>
      </c>
      <c r="K241" s="332">
        <v>0</v>
      </c>
      <c r="L241" s="332">
        <v>0</v>
      </c>
      <c r="M241" s="332">
        <v>0</v>
      </c>
      <c r="N241" s="332">
        <v>0</v>
      </c>
      <c r="O241" s="332">
        <v>0</v>
      </c>
      <c r="P241" s="332">
        <v>0</v>
      </c>
      <c r="Q241" s="332">
        <v>0</v>
      </c>
      <c r="R241" s="332">
        <v>0</v>
      </c>
      <c r="S241" s="332">
        <v>0</v>
      </c>
      <c r="U241" s="319"/>
    </row>
    <row r="242" spans="2:21" s="342" customFormat="1" ht="17.25" customHeight="1">
      <c r="B242" s="343"/>
      <c r="C242" s="344"/>
      <c r="D242" s="343"/>
      <c r="E242" s="345" t="s">
        <v>473</v>
      </c>
      <c r="F242" s="346">
        <v>1000</v>
      </c>
      <c r="G242" s="346"/>
      <c r="H242" s="346"/>
      <c r="I242" s="346"/>
      <c r="J242" s="346"/>
      <c r="K242" s="346"/>
      <c r="L242" s="346"/>
      <c r="M242" s="346"/>
      <c r="N242" s="346"/>
      <c r="O242" s="346"/>
      <c r="P242" s="346"/>
      <c r="Q242" s="346"/>
      <c r="R242" s="346"/>
      <c r="S242" s="346"/>
      <c r="U242" s="347"/>
    </row>
    <row r="243" spans="2:21" ht="17.25" customHeight="1">
      <c r="B243" s="333"/>
      <c r="C243" s="333"/>
      <c r="D243" s="333">
        <v>4270</v>
      </c>
      <c r="E243" s="334" t="s">
        <v>149</v>
      </c>
      <c r="F243" s="335">
        <v>1000</v>
      </c>
      <c r="G243" s="335">
        <v>1000</v>
      </c>
      <c r="H243" s="335">
        <v>1000</v>
      </c>
      <c r="I243" s="335">
        <v>0</v>
      </c>
      <c r="J243" s="335">
        <v>1000</v>
      </c>
      <c r="K243" s="335">
        <v>0</v>
      </c>
      <c r="L243" s="335">
        <v>0</v>
      </c>
      <c r="M243" s="335">
        <v>0</v>
      </c>
      <c r="N243" s="335">
        <v>0</v>
      </c>
      <c r="O243" s="335">
        <v>0</v>
      </c>
      <c r="P243" s="335">
        <v>0</v>
      </c>
      <c r="Q243" s="335">
        <v>0</v>
      </c>
      <c r="R243" s="335">
        <v>0</v>
      </c>
      <c r="S243" s="335">
        <v>0</v>
      </c>
      <c r="U243" s="322"/>
    </row>
    <row r="244" spans="2:21" s="318" customFormat="1" ht="17.25" customHeight="1">
      <c r="B244" s="329"/>
      <c r="C244" s="329">
        <v>75421</v>
      </c>
      <c r="D244" s="329"/>
      <c r="E244" s="331" t="s">
        <v>189</v>
      </c>
      <c r="F244" s="332">
        <v>590540</v>
      </c>
      <c r="G244" s="332">
        <v>540540</v>
      </c>
      <c r="H244" s="332">
        <v>540040</v>
      </c>
      <c r="I244" s="332">
        <v>488700</v>
      </c>
      <c r="J244" s="332">
        <v>51340</v>
      </c>
      <c r="K244" s="332">
        <v>0</v>
      </c>
      <c r="L244" s="332">
        <v>500</v>
      </c>
      <c r="M244" s="332">
        <v>0</v>
      </c>
      <c r="N244" s="332">
        <v>0</v>
      </c>
      <c r="O244" s="332">
        <v>0</v>
      </c>
      <c r="P244" s="332">
        <v>50000</v>
      </c>
      <c r="Q244" s="332">
        <v>50000</v>
      </c>
      <c r="R244" s="332">
        <v>0</v>
      </c>
      <c r="S244" s="332">
        <v>0</v>
      </c>
      <c r="U244" s="319"/>
    </row>
    <row r="245" spans="2:21" ht="17.25" customHeight="1">
      <c r="B245" s="333"/>
      <c r="C245" s="333"/>
      <c r="D245" s="333">
        <v>3020</v>
      </c>
      <c r="E245" s="334" t="s">
        <v>141</v>
      </c>
      <c r="F245" s="335">
        <v>500</v>
      </c>
      <c r="G245" s="335">
        <v>500</v>
      </c>
      <c r="H245" s="335">
        <v>0</v>
      </c>
      <c r="I245" s="335">
        <v>0</v>
      </c>
      <c r="J245" s="335">
        <v>0</v>
      </c>
      <c r="K245" s="335">
        <v>0</v>
      </c>
      <c r="L245" s="335">
        <v>500</v>
      </c>
      <c r="M245" s="335">
        <v>0</v>
      </c>
      <c r="N245" s="335">
        <v>0</v>
      </c>
      <c r="O245" s="335">
        <v>0</v>
      </c>
      <c r="P245" s="335">
        <v>0</v>
      </c>
      <c r="Q245" s="335">
        <v>0</v>
      </c>
      <c r="R245" s="335">
        <v>0</v>
      </c>
      <c r="S245" s="335">
        <v>0</v>
      </c>
      <c r="U245" s="322"/>
    </row>
    <row r="246" spans="2:21" ht="17.25" customHeight="1">
      <c r="B246" s="333"/>
      <c r="C246" s="333"/>
      <c r="D246" s="333">
        <v>4010</v>
      </c>
      <c r="E246" s="334" t="s">
        <v>142</v>
      </c>
      <c r="F246" s="335">
        <v>380000</v>
      </c>
      <c r="G246" s="335">
        <v>380000</v>
      </c>
      <c r="H246" s="335">
        <v>380000</v>
      </c>
      <c r="I246" s="335">
        <v>380000</v>
      </c>
      <c r="J246" s="335">
        <v>0</v>
      </c>
      <c r="K246" s="335">
        <v>0</v>
      </c>
      <c r="L246" s="335">
        <v>0</v>
      </c>
      <c r="M246" s="335">
        <v>0</v>
      </c>
      <c r="N246" s="335">
        <v>0</v>
      </c>
      <c r="O246" s="335">
        <v>0</v>
      </c>
      <c r="P246" s="335">
        <v>0</v>
      </c>
      <c r="Q246" s="335">
        <v>0</v>
      </c>
      <c r="R246" s="335">
        <v>0</v>
      </c>
      <c r="S246" s="335">
        <v>0</v>
      </c>
      <c r="U246" s="322"/>
    </row>
    <row r="247" spans="2:21" ht="17.25" customHeight="1">
      <c r="B247" s="333"/>
      <c r="C247" s="333"/>
      <c r="D247" s="333">
        <v>4040</v>
      </c>
      <c r="E247" s="334" t="s">
        <v>143</v>
      </c>
      <c r="F247" s="335">
        <v>31000</v>
      </c>
      <c r="G247" s="335">
        <v>31000</v>
      </c>
      <c r="H247" s="335">
        <v>31000</v>
      </c>
      <c r="I247" s="335">
        <v>31000</v>
      </c>
      <c r="J247" s="335">
        <v>0</v>
      </c>
      <c r="K247" s="335">
        <v>0</v>
      </c>
      <c r="L247" s="335">
        <v>0</v>
      </c>
      <c r="M247" s="335">
        <v>0</v>
      </c>
      <c r="N247" s="335">
        <v>0</v>
      </c>
      <c r="O247" s="335">
        <v>0</v>
      </c>
      <c r="P247" s="335">
        <v>0</v>
      </c>
      <c r="Q247" s="335">
        <v>0</v>
      </c>
      <c r="R247" s="335">
        <v>0</v>
      </c>
      <c r="S247" s="335">
        <v>0</v>
      </c>
      <c r="U247" s="322"/>
    </row>
    <row r="248" spans="2:21" ht="17.25" customHeight="1">
      <c r="B248" s="333"/>
      <c r="C248" s="333"/>
      <c r="D248" s="333">
        <v>4110</v>
      </c>
      <c r="E248" s="334" t="s">
        <v>144</v>
      </c>
      <c r="F248" s="335">
        <v>68000</v>
      </c>
      <c r="G248" s="335">
        <v>68000</v>
      </c>
      <c r="H248" s="335">
        <v>68000</v>
      </c>
      <c r="I248" s="335">
        <v>68000</v>
      </c>
      <c r="J248" s="335">
        <v>0</v>
      </c>
      <c r="K248" s="335">
        <v>0</v>
      </c>
      <c r="L248" s="335">
        <v>0</v>
      </c>
      <c r="M248" s="335">
        <v>0</v>
      </c>
      <c r="N248" s="335">
        <v>0</v>
      </c>
      <c r="O248" s="335">
        <v>0</v>
      </c>
      <c r="P248" s="335">
        <v>0</v>
      </c>
      <c r="Q248" s="335">
        <v>0</v>
      </c>
      <c r="R248" s="335">
        <v>0</v>
      </c>
      <c r="S248" s="335">
        <v>0</v>
      </c>
      <c r="U248" s="322"/>
    </row>
    <row r="249" spans="2:21" ht="17.25" customHeight="1">
      <c r="B249" s="333"/>
      <c r="C249" s="333"/>
      <c r="D249" s="333">
        <v>4120</v>
      </c>
      <c r="E249" s="334" t="s">
        <v>145</v>
      </c>
      <c r="F249" s="335">
        <v>9700</v>
      </c>
      <c r="G249" s="335">
        <v>9700</v>
      </c>
      <c r="H249" s="335">
        <v>9700</v>
      </c>
      <c r="I249" s="335">
        <v>9700</v>
      </c>
      <c r="J249" s="335">
        <v>0</v>
      </c>
      <c r="K249" s="335">
        <v>0</v>
      </c>
      <c r="L249" s="335">
        <v>0</v>
      </c>
      <c r="M249" s="335">
        <v>0</v>
      </c>
      <c r="N249" s="335">
        <v>0</v>
      </c>
      <c r="O249" s="335">
        <v>0</v>
      </c>
      <c r="P249" s="335">
        <v>0</v>
      </c>
      <c r="Q249" s="335">
        <v>0</v>
      </c>
      <c r="R249" s="335">
        <v>0</v>
      </c>
      <c r="S249" s="335">
        <v>0</v>
      </c>
      <c r="U249" s="322"/>
    </row>
    <row r="250" spans="2:21" ht="17.25" customHeight="1">
      <c r="B250" s="333"/>
      <c r="C250" s="333"/>
      <c r="D250" s="333">
        <v>4210</v>
      </c>
      <c r="E250" s="334" t="s">
        <v>136</v>
      </c>
      <c r="F250" s="335">
        <v>20000</v>
      </c>
      <c r="G250" s="335">
        <v>20000</v>
      </c>
      <c r="H250" s="335">
        <v>20000</v>
      </c>
      <c r="I250" s="335">
        <v>0</v>
      </c>
      <c r="J250" s="335">
        <v>20000</v>
      </c>
      <c r="K250" s="335">
        <v>0</v>
      </c>
      <c r="L250" s="335">
        <v>0</v>
      </c>
      <c r="M250" s="335">
        <v>0</v>
      </c>
      <c r="N250" s="335">
        <v>0</v>
      </c>
      <c r="O250" s="335">
        <v>0</v>
      </c>
      <c r="P250" s="335">
        <v>0</v>
      </c>
      <c r="Q250" s="335">
        <v>0</v>
      </c>
      <c r="R250" s="335">
        <v>0</v>
      </c>
      <c r="S250" s="335">
        <v>0</v>
      </c>
      <c r="U250" s="322"/>
    </row>
    <row r="251" spans="2:21" ht="17.25" customHeight="1">
      <c r="B251" s="333"/>
      <c r="C251" s="333"/>
      <c r="D251" s="333">
        <v>4260</v>
      </c>
      <c r="E251" s="334" t="s">
        <v>148</v>
      </c>
      <c r="F251" s="335">
        <v>7200</v>
      </c>
      <c r="G251" s="335">
        <v>7200</v>
      </c>
      <c r="H251" s="335">
        <v>7200</v>
      </c>
      <c r="I251" s="335">
        <v>0</v>
      </c>
      <c r="J251" s="335">
        <v>7200</v>
      </c>
      <c r="K251" s="335">
        <v>0</v>
      </c>
      <c r="L251" s="335">
        <v>0</v>
      </c>
      <c r="M251" s="335">
        <v>0</v>
      </c>
      <c r="N251" s="335">
        <v>0</v>
      </c>
      <c r="O251" s="335">
        <v>0</v>
      </c>
      <c r="P251" s="335">
        <v>0</v>
      </c>
      <c r="Q251" s="335">
        <v>0</v>
      </c>
      <c r="R251" s="335">
        <v>0</v>
      </c>
      <c r="S251" s="335">
        <v>0</v>
      </c>
      <c r="U251" s="322"/>
    </row>
    <row r="252" spans="2:21" ht="17.25" customHeight="1">
      <c r="B252" s="333"/>
      <c r="C252" s="333"/>
      <c r="D252" s="333">
        <v>4270</v>
      </c>
      <c r="E252" s="334" t="s">
        <v>149</v>
      </c>
      <c r="F252" s="335">
        <v>500</v>
      </c>
      <c r="G252" s="335">
        <v>500</v>
      </c>
      <c r="H252" s="335">
        <v>500</v>
      </c>
      <c r="I252" s="335">
        <v>0</v>
      </c>
      <c r="J252" s="335">
        <v>500</v>
      </c>
      <c r="K252" s="335">
        <v>0</v>
      </c>
      <c r="L252" s="335">
        <v>0</v>
      </c>
      <c r="M252" s="335">
        <v>0</v>
      </c>
      <c r="N252" s="335">
        <v>0</v>
      </c>
      <c r="O252" s="335">
        <v>0</v>
      </c>
      <c r="P252" s="335">
        <v>0</v>
      </c>
      <c r="Q252" s="335">
        <v>0</v>
      </c>
      <c r="R252" s="335">
        <v>0</v>
      </c>
      <c r="S252" s="335">
        <v>0</v>
      </c>
      <c r="U252" s="322"/>
    </row>
    <row r="253" spans="2:21" ht="17.25" customHeight="1">
      <c r="B253" s="333"/>
      <c r="C253" s="333"/>
      <c r="D253" s="333">
        <v>4280</v>
      </c>
      <c r="E253" s="334" t="s">
        <v>170</v>
      </c>
      <c r="F253" s="335">
        <v>500</v>
      </c>
      <c r="G253" s="335">
        <v>500</v>
      </c>
      <c r="H253" s="335">
        <v>500</v>
      </c>
      <c r="I253" s="335">
        <v>0</v>
      </c>
      <c r="J253" s="335">
        <v>500</v>
      </c>
      <c r="K253" s="335">
        <v>0</v>
      </c>
      <c r="L253" s="335">
        <v>0</v>
      </c>
      <c r="M253" s="335">
        <v>0</v>
      </c>
      <c r="N253" s="335">
        <v>0</v>
      </c>
      <c r="O253" s="335">
        <v>0</v>
      </c>
      <c r="P253" s="335">
        <v>0</v>
      </c>
      <c r="Q253" s="335">
        <v>0</v>
      </c>
      <c r="R253" s="335">
        <v>0</v>
      </c>
      <c r="S253" s="335">
        <v>0</v>
      </c>
      <c r="U253" s="322"/>
    </row>
    <row r="254" spans="2:21" ht="17.25" customHeight="1">
      <c r="B254" s="333"/>
      <c r="C254" s="333"/>
      <c r="D254" s="333">
        <v>4300</v>
      </c>
      <c r="E254" s="334" t="s">
        <v>129</v>
      </c>
      <c r="F254" s="335">
        <v>3000</v>
      </c>
      <c r="G254" s="335">
        <v>3000</v>
      </c>
      <c r="H254" s="335">
        <v>3000</v>
      </c>
      <c r="I254" s="335">
        <v>0</v>
      </c>
      <c r="J254" s="335">
        <v>3000</v>
      </c>
      <c r="K254" s="335">
        <v>0</v>
      </c>
      <c r="L254" s="335">
        <v>0</v>
      </c>
      <c r="M254" s="335">
        <v>0</v>
      </c>
      <c r="N254" s="335">
        <v>0</v>
      </c>
      <c r="O254" s="335">
        <v>0</v>
      </c>
      <c r="P254" s="335">
        <v>0</v>
      </c>
      <c r="Q254" s="335">
        <v>0</v>
      </c>
      <c r="R254" s="335">
        <v>0</v>
      </c>
      <c r="S254" s="335">
        <v>0</v>
      </c>
      <c r="U254" s="322"/>
    </row>
    <row r="255" spans="2:21" ht="19.5" customHeight="1">
      <c r="B255" s="333"/>
      <c r="C255" s="333"/>
      <c r="D255" s="333">
        <v>4360</v>
      </c>
      <c r="E255" s="334" t="s">
        <v>150</v>
      </c>
      <c r="F255" s="335">
        <v>5640</v>
      </c>
      <c r="G255" s="335">
        <v>5640</v>
      </c>
      <c r="H255" s="335">
        <v>5640</v>
      </c>
      <c r="I255" s="335">
        <v>0</v>
      </c>
      <c r="J255" s="335">
        <v>5640</v>
      </c>
      <c r="K255" s="335">
        <v>0</v>
      </c>
      <c r="L255" s="335">
        <v>0</v>
      </c>
      <c r="M255" s="335">
        <v>0</v>
      </c>
      <c r="N255" s="335">
        <v>0</v>
      </c>
      <c r="O255" s="335">
        <v>0</v>
      </c>
      <c r="P255" s="335">
        <v>0</v>
      </c>
      <c r="Q255" s="335">
        <v>0</v>
      </c>
      <c r="R255" s="335">
        <v>0</v>
      </c>
      <c r="S255" s="335">
        <v>0</v>
      </c>
      <c r="U255" s="322"/>
    </row>
    <row r="256" spans="2:21" ht="17.25" customHeight="1">
      <c r="B256" s="333"/>
      <c r="C256" s="333"/>
      <c r="D256" s="333">
        <v>4410</v>
      </c>
      <c r="E256" s="334" t="s">
        <v>151</v>
      </c>
      <c r="F256" s="335">
        <v>4000</v>
      </c>
      <c r="G256" s="335">
        <v>4000</v>
      </c>
      <c r="H256" s="335">
        <v>4000</v>
      </c>
      <c r="I256" s="335">
        <v>0</v>
      </c>
      <c r="J256" s="335">
        <v>4000</v>
      </c>
      <c r="K256" s="335">
        <v>0</v>
      </c>
      <c r="L256" s="335">
        <v>0</v>
      </c>
      <c r="M256" s="335">
        <v>0</v>
      </c>
      <c r="N256" s="335">
        <v>0</v>
      </c>
      <c r="O256" s="335">
        <v>0</v>
      </c>
      <c r="P256" s="335">
        <v>0</v>
      </c>
      <c r="Q256" s="335">
        <v>0</v>
      </c>
      <c r="R256" s="335">
        <v>0</v>
      </c>
      <c r="S256" s="335">
        <v>0</v>
      </c>
      <c r="U256" s="322"/>
    </row>
    <row r="257" spans="2:21" ht="18.75" customHeight="1">
      <c r="B257" s="333"/>
      <c r="C257" s="333"/>
      <c r="D257" s="333">
        <v>4440</v>
      </c>
      <c r="E257" s="334" t="s">
        <v>153</v>
      </c>
      <c r="F257" s="335">
        <v>8500</v>
      </c>
      <c r="G257" s="335">
        <v>8500</v>
      </c>
      <c r="H257" s="335">
        <v>8500</v>
      </c>
      <c r="I257" s="335">
        <v>0</v>
      </c>
      <c r="J257" s="335">
        <v>8500</v>
      </c>
      <c r="K257" s="335">
        <v>0</v>
      </c>
      <c r="L257" s="335">
        <v>0</v>
      </c>
      <c r="M257" s="335">
        <v>0</v>
      </c>
      <c r="N257" s="335">
        <v>0</v>
      </c>
      <c r="O257" s="335">
        <v>0</v>
      </c>
      <c r="P257" s="335">
        <v>0</v>
      </c>
      <c r="Q257" s="335">
        <v>0</v>
      </c>
      <c r="R257" s="335">
        <v>0</v>
      </c>
      <c r="S257" s="335">
        <v>0</v>
      </c>
      <c r="U257" s="322"/>
    </row>
    <row r="258" spans="2:21" ht="25.5" customHeight="1">
      <c r="B258" s="333"/>
      <c r="C258" s="333"/>
      <c r="D258" s="333">
        <v>4700</v>
      </c>
      <c r="E258" s="334" t="s">
        <v>157</v>
      </c>
      <c r="F258" s="335">
        <v>2000</v>
      </c>
      <c r="G258" s="335">
        <v>2000</v>
      </c>
      <c r="H258" s="335">
        <v>2000</v>
      </c>
      <c r="I258" s="335">
        <v>0</v>
      </c>
      <c r="J258" s="335">
        <v>2000</v>
      </c>
      <c r="K258" s="335">
        <v>0</v>
      </c>
      <c r="L258" s="335">
        <v>0</v>
      </c>
      <c r="M258" s="335">
        <v>0</v>
      </c>
      <c r="N258" s="335">
        <v>0</v>
      </c>
      <c r="O258" s="335">
        <v>0</v>
      </c>
      <c r="P258" s="335">
        <v>0</v>
      </c>
      <c r="Q258" s="335">
        <v>0</v>
      </c>
      <c r="R258" s="335">
        <v>0</v>
      </c>
      <c r="S258" s="335">
        <v>0</v>
      </c>
      <c r="U258" s="322"/>
    </row>
    <row r="259" spans="2:21" ht="17.25" customHeight="1">
      <c r="B259" s="333"/>
      <c r="C259" s="333"/>
      <c r="D259" s="333">
        <v>6050</v>
      </c>
      <c r="E259" s="334" t="s">
        <v>158</v>
      </c>
      <c r="F259" s="335">
        <v>50000</v>
      </c>
      <c r="G259" s="335">
        <v>0</v>
      </c>
      <c r="H259" s="335">
        <v>0</v>
      </c>
      <c r="I259" s="335">
        <v>0</v>
      </c>
      <c r="J259" s="335">
        <v>0</v>
      </c>
      <c r="K259" s="335">
        <v>0</v>
      </c>
      <c r="L259" s="335">
        <v>0</v>
      </c>
      <c r="M259" s="335">
        <v>0</v>
      </c>
      <c r="N259" s="335">
        <v>0</v>
      </c>
      <c r="O259" s="335">
        <v>0</v>
      </c>
      <c r="P259" s="335">
        <v>50000</v>
      </c>
      <c r="Q259" s="335">
        <v>50000</v>
      </c>
      <c r="R259" s="335">
        <v>0</v>
      </c>
      <c r="S259" s="335">
        <v>0</v>
      </c>
      <c r="U259" s="322"/>
    </row>
    <row r="260" spans="2:21" s="318" customFormat="1" ht="17.25" customHeight="1">
      <c r="B260" s="329"/>
      <c r="C260" s="329">
        <v>75495</v>
      </c>
      <c r="D260" s="329"/>
      <c r="E260" s="331" t="s">
        <v>14</v>
      </c>
      <c r="F260" s="332">
        <v>10000</v>
      </c>
      <c r="G260" s="332">
        <v>10000</v>
      </c>
      <c r="H260" s="332">
        <v>0</v>
      </c>
      <c r="I260" s="332">
        <v>0</v>
      </c>
      <c r="J260" s="332">
        <v>0</v>
      </c>
      <c r="K260" s="332">
        <v>10000</v>
      </c>
      <c r="L260" s="332">
        <v>0</v>
      </c>
      <c r="M260" s="332">
        <v>0</v>
      </c>
      <c r="N260" s="332">
        <v>0</v>
      </c>
      <c r="O260" s="332">
        <v>0</v>
      </c>
      <c r="P260" s="332">
        <v>0</v>
      </c>
      <c r="Q260" s="332">
        <v>0</v>
      </c>
      <c r="R260" s="332">
        <v>0</v>
      </c>
      <c r="S260" s="332">
        <v>0</v>
      </c>
      <c r="U260" s="319"/>
    </row>
    <row r="261" spans="2:21" ht="54" customHeight="1">
      <c r="B261" s="333"/>
      <c r="C261" s="333"/>
      <c r="D261" s="333">
        <v>2360</v>
      </c>
      <c r="E261" s="334" t="s">
        <v>483</v>
      </c>
      <c r="F261" s="335">
        <v>10000</v>
      </c>
      <c r="G261" s="335">
        <v>10000</v>
      </c>
      <c r="H261" s="335">
        <v>0</v>
      </c>
      <c r="I261" s="335">
        <v>0</v>
      </c>
      <c r="J261" s="335">
        <v>0</v>
      </c>
      <c r="K261" s="335">
        <v>10000</v>
      </c>
      <c r="L261" s="335">
        <v>0</v>
      </c>
      <c r="M261" s="335">
        <v>0</v>
      </c>
      <c r="N261" s="335">
        <v>0</v>
      </c>
      <c r="O261" s="335">
        <v>0</v>
      </c>
      <c r="P261" s="335">
        <v>0</v>
      </c>
      <c r="Q261" s="335">
        <v>0</v>
      </c>
      <c r="R261" s="335">
        <v>0</v>
      </c>
      <c r="S261" s="335">
        <v>0</v>
      </c>
      <c r="U261" s="322"/>
    </row>
    <row r="262" spans="2:21" s="318" customFormat="1" ht="17.25" customHeight="1">
      <c r="B262" s="326">
        <v>755</v>
      </c>
      <c r="C262" s="326"/>
      <c r="D262" s="326"/>
      <c r="E262" s="327" t="s">
        <v>479</v>
      </c>
      <c r="F262" s="328">
        <v>309000</v>
      </c>
      <c r="G262" s="328">
        <v>309000</v>
      </c>
      <c r="H262" s="328">
        <v>129162</v>
      </c>
      <c r="I262" s="328">
        <v>0</v>
      </c>
      <c r="J262" s="328">
        <v>129162</v>
      </c>
      <c r="K262" s="328">
        <v>179838</v>
      </c>
      <c r="L262" s="328">
        <v>0</v>
      </c>
      <c r="M262" s="328">
        <v>0</v>
      </c>
      <c r="N262" s="328">
        <v>0</v>
      </c>
      <c r="O262" s="328">
        <v>0</v>
      </c>
      <c r="P262" s="328">
        <v>0</v>
      </c>
      <c r="Q262" s="328">
        <v>0</v>
      </c>
      <c r="R262" s="328">
        <v>0</v>
      </c>
      <c r="S262" s="328">
        <v>0</v>
      </c>
      <c r="U262" s="319"/>
    </row>
    <row r="263" spans="2:21" s="318" customFormat="1" ht="17.25" customHeight="1">
      <c r="B263" s="329"/>
      <c r="C263" s="329">
        <v>75515</v>
      </c>
      <c r="D263" s="329"/>
      <c r="E263" s="331" t="s">
        <v>480</v>
      </c>
      <c r="F263" s="332">
        <v>309000</v>
      </c>
      <c r="G263" s="332">
        <v>309000</v>
      </c>
      <c r="H263" s="332">
        <v>129162</v>
      </c>
      <c r="I263" s="332">
        <v>0</v>
      </c>
      <c r="J263" s="332">
        <v>129162</v>
      </c>
      <c r="K263" s="332">
        <v>179838</v>
      </c>
      <c r="L263" s="332">
        <v>0</v>
      </c>
      <c r="M263" s="332">
        <v>0</v>
      </c>
      <c r="N263" s="332">
        <v>0</v>
      </c>
      <c r="O263" s="332">
        <v>0</v>
      </c>
      <c r="P263" s="332">
        <v>0</v>
      </c>
      <c r="Q263" s="332">
        <v>0</v>
      </c>
      <c r="R263" s="332">
        <v>0</v>
      </c>
      <c r="S263" s="332">
        <v>0</v>
      </c>
      <c r="U263" s="319"/>
    </row>
    <row r="264" spans="2:21" s="342" customFormat="1" ht="17.25" customHeight="1">
      <c r="B264" s="343"/>
      <c r="C264" s="344"/>
      <c r="D264" s="343"/>
      <c r="E264" s="345" t="s">
        <v>473</v>
      </c>
      <c r="F264" s="346">
        <v>309000</v>
      </c>
      <c r="G264" s="346"/>
      <c r="H264" s="346"/>
      <c r="I264" s="346"/>
      <c r="J264" s="346"/>
      <c r="K264" s="346"/>
      <c r="L264" s="346"/>
      <c r="M264" s="346"/>
      <c r="N264" s="346"/>
      <c r="O264" s="346"/>
      <c r="P264" s="346"/>
      <c r="Q264" s="346"/>
      <c r="R264" s="346"/>
      <c r="S264" s="346"/>
      <c r="U264" s="347"/>
    </row>
    <row r="265" spans="2:21" ht="54" customHeight="1">
      <c r="B265" s="333"/>
      <c r="C265" s="333"/>
      <c r="D265" s="333">
        <v>2360</v>
      </c>
      <c r="E265" s="334" t="s">
        <v>483</v>
      </c>
      <c r="F265" s="335">
        <v>179838</v>
      </c>
      <c r="G265" s="335">
        <v>179838</v>
      </c>
      <c r="H265" s="335">
        <v>0</v>
      </c>
      <c r="I265" s="335">
        <v>0</v>
      </c>
      <c r="J265" s="335">
        <v>0</v>
      </c>
      <c r="K265" s="335">
        <v>179838</v>
      </c>
      <c r="L265" s="335">
        <v>0</v>
      </c>
      <c r="M265" s="335">
        <v>0</v>
      </c>
      <c r="N265" s="335">
        <v>0</v>
      </c>
      <c r="O265" s="335">
        <v>0</v>
      </c>
      <c r="P265" s="335">
        <v>0</v>
      </c>
      <c r="Q265" s="335">
        <v>0</v>
      </c>
      <c r="R265" s="335">
        <v>0</v>
      </c>
      <c r="S265" s="335">
        <v>0</v>
      </c>
      <c r="U265" s="322"/>
    </row>
    <row r="266" spans="2:21" ht="17.25" customHeight="1">
      <c r="B266" s="333"/>
      <c r="C266" s="333"/>
      <c r="D266" s="333">
        <v>4210</v>
      </c>
      <c r="E266" s="334" t="s">
        <v>136</v>
      </c>
      <c r="F266" s="335">
        <v>9270</v>
      </c>
      <c r="G266" s="335">
        <v>9270</v>
      </c>
      <c r="H266" s="335">
        <v>9270</v>
      </c>
      <c r="I266" s="335">
        <v>0</v>
      </c>
      <c r="J266" s="335">
        <v>9270</v>
      </c>
      <c r="K266" s="335">
        <v>0</v>
      </c>
      <c r="L266" s="335">
        <v>0</v>
      </c>
      <c r="M266" s="335">
        <v>0</v>
      </c>
      <c r="N266" s="335">
        <v>0</v>
      </c>
      <c r="O266" s="335">
        <v>0</v>
      </c>
      <c r="P266" s="335">
        <v>0</v>
      </c>
      <c r="Q266" s="335">
        <v>0</v>
      </c>
      <c r="R266" s="335">
        <v>0</v>
      </c>
      <c r="S266" s="335">
        <v>0</v>
      </c>
      <c r="U266" s="322"/>
    </row>
    <row r="267" spans="2:21" ht="17.25" customHeight="1">
      <c r="B267" s="333"/>
      <c r="C267" s="333"/>
      <c r="D267" s="333">
        <v>4300</v>
      </c>
      <c r="E267" s="334" t="s">
        <v>129</v>
      </c>
      <c r="F267" s="335">
        <v>119892</v>
      </c>
      <c r="G267" s="335">
        <v>119892</v>
      </c>
      <c r="H267" s="335">
        <v>119892</v>
      </c>
      <c r="I267" s="335">
        <v>0</v>
      </c>
      <c r="J267" s="335">
        <v>119892</v>
      </c>
      <c r="K267" s="335">
        <v>0</v>
      </c>
      <c r="L267" s="335">
        <v>0</v>
      </c>
      <c r="M267" s="335">
        <v>0</v>
      </c>
      <c r="N267" s="335">
        <v>0</v>
      </c>
      <c r="O267" s="335">
        <v>0</v>
      </c>
      <c r="P267" s="335">
        <v>0</v>
      </c>
      <c r="Q267" s="335">
        <v>0</v>
      </c>
      <c r="R267" s="335">
        <v>0</v>
      </c>
      <c r="S267" s="335">
        <v>0</v>
      </c>
      <c r="U267" s="322"/>
    </row>
    <row r="268" spans="2:21" s="318" customFormat="1" ht="17.25" customHeight="1">
      <c r="B268" s="336">
        <v>757</v>
      </c>
      <c r="C268" s="336"/>
      <c r="D268" s="336"/>
      <c r="E268" s="337" t="s">
        <v>190</v>
      </c>
      <c r="F268" s="338">
        <v>1800000</v>
      </c>
      <c r="G268" s="338">
        <v>1800000</v>
      </c>
      <c r="H268" s="338">
        <v>0</v>
      </c>
      <c r="I268" s="338">
        <v>0</v>
      </c>
      <c r="J268" s="338">
        <v>0</v>
      </c>
      <c r="K268" s="338">
        <v>0</v>
      </c>
      <c r="L268" s="338">
        <v>0</v>
      </c>
      <c r="M268" s="338">
        <v>0</v>
      </c>
      <c r="N268" s="338">
        <v>450000</v>
      </c>
      <c r="O268" s="338">
        <v>1350000</v>
      </c>
      <c r="P268" s="338">
        <v>0</v>
      </c>
      <c r="Q268" s="338">
        <v>0</v>
      </c>
      <c r="R268" s="338">
        <v>0</v>
      </c>
      <c r="S268" s="338">
        <v>0</v>
      </c>
      <c r="U268" s="320"/>
    </row>
    <row r="269" spans="2:21" s="318" customFormat="1" ht="32.25" customHeight="1">
      <c r="B269" s="329"/>
      <c r="C269" s="329">
        <v>75702</v>
      </c>
      <c r="D269" s="329"/>
      <c r="E269" s="331" t="s">
        <v>191</v>
      </c>
      <c r="F269" s="332">
        <v>1350000</v>
      </c>
      <c r="G269" s="332">
        <v>1350000</v>
      </c>
      <c r="H269" s="332">
        <v>0</v>
      </c>
      <c r="I269" s="332">
        <v>0</v>
      </c>
      <c r="J269" s="332">
        <v>0</v>
      </c>
      <c r="K269" s="332">
        <v>0</v>
      </c>
      <c r="L269" s="332">
        <v>0</v>
      </c>
      <c r="M269" s="332">
        <v>0</v>
      </c>
      <c r="N269" s="332">
        <v>0</v>
      </c>
      <c r="O269" s="332">
        <v>1350000</v>
      </c>
      <c r="P269" s="332">
        <v>0</v>
      </c>
      <c r="Q269" s="332">
        <v>0</v>
      </c>
      <c r="R269" s="332">
        <v>0</v>
      </c>
      <c r="S269" s="332">
        <v>0</v>
      </c>
      <c r="U269" s="319"/>
    </row>
    <row r="270" spans="2:21" ht="36.75" customHeight="1">
      <c r="B270" s="333"/>
      <c r="C270" s="333"/>
      <c r="D270" s="333">
        <v>8110</v>
      </c>
      <c r="E270" s="334" t="s">
        <v>192</v>
      </c>
      <c r="F270" s="335">
        <v>1350000</v>
      </c>
      <c r="G270" s="335">
        <v>1350000</v>
      </c>
      <c r="H270" s="335">
        <v>0</v>
      </c>
      <c r="I270" s="335">
        <v>0</v>
      </c>
      <c r="J270" s="335">
        <v>0</v>
      </c>
      <c r="K270" s="335">
        <v>0</v>
      </c>
      <c r="L270" s="335">
        <v>0</v>
      </c>
      <c r="M270" s="335">
        <v>0</v>
      </c>
      <c r="N270" s="335">
        <v>0</v>
      </c>
      <c r="O270" s="335">
        <v>1350000</v>
      </c>
      <c r="P270" s="335">
        <v>0</v>
      </c>
      <c r="Q270" s="335">
        <v>0</v>
      </c>
      <c r="R270" s="335">
        <v>0</v>
      </c>
      <c r="S270" s="335">
        <v>0</v>
      </c>
      <c r="U270" s="322"/>
    </row>
    <row r="271" spans="2:21" s="318" customFormat="1" ht="33.75" customHeight="1">
      <c r="B271" s="329"/>
      <c r="C271" s="329">
        <v>75704</v>
      </c>
      <c r="D271" s="329"/>
      <c r="E271" s="331" t="s">
        <v>464</v>
      </c>
      <c r="F271" s="332">
        <v>450000</v>
      </c>
      <c r="G271" s="332">
        <v>450000</v>
      </c>
      <c r="H271" s="332">
        <v>0</v>
      </c>
      <c r="I271" s="332">
        <v>0</v>
      </c>
      <c r="J271" s="332">
        <v>0</v>
      </c>
      <c r="K271" s="332">
        <v>0</v>
      </c>
      <c r="L271" s="332">
        <v>0</v>
      </c>
      <c r="M271" s="332">
        <v>0</v>
      </c>
      <c r="N271" s="332">
        <v>450000</v>
      </c>
      <c r="O271" s="332">
        <v>0</v>
      </c>
      <c r="P271" s="332">
        <v>0</v>
      </c>
      <c r="Q271" s="332">
        <v>0</v>
      </c>
      <c r="R271" s="332">
        <v>0</v>
      </c>
      <c r="S271" s="332">
        <v>0</v>
      </c>
      <c r="U271" s="319"/>
    </row>
    <row r="272" spans="2:21" ht="17.25" customHeight="1">
      <c r="B272" s="333"/>
      <c r="C272" s="333"/>
      <c r="D272" s="333">
        <v>8030</v>
      </c>
      <c r="E272" s="334" t="s">
        <v>465</v>
      </c>
      <c r="F272" s="335">
        <v>450000</v>
      </c>
      <c r="G272" s="335">
        <v>450000</v>
      </c>
      <c r="H272" s="335">
        <v>0</v>
      </c>
      <c r="I272" s="335">
        <v>0</v>
      </c>
      <c r="J272" s="335">
        <v>0</v>
      </c>
      <c r="K272" s="335">
        <v>0</v>
      </c>
      <c r="L272" s="335">
        <v>0</v>
      </c>
      <c r="M272" s="335">
        <v>0</v>
      </c>
      <c r="N272" s="335">
        <v>450000</v>
      </c>
      <c r="O272" s="335">
        <v>0</v>
      </c>
      <c r="P272" s="335">
        <v>0</v>
      </c>
      <c r="Q272" s="335">
        <v>0</v>
      </c>
      <c r="R272" s="335">
        <v>0</v>
      </c>
      <c r="S272" s="335">
        <v>0</v>
      </c>
      <c r="U272" s="322"/>
    </row>
    <row r="273" spans="2:21" s="318" customFormat="1" ht="17.25" customHeight="1">
      <c r="B273" s="326">
        <v>758</v>
      </c>
      <c r="C273" s="326"/>
      <c r="D273" s="326"/>
      <c r="E273" s="327" t="s">
        <v>65</v>
      </c>
      <c r="F273" s="328">
        <v>7484229</v>
      </c>
      <c r="G273" s="328">
        <v>7484229</v>
      </c>
      <c r="H273" s="328">
        <v>7484229</v>
      </c>
      <c r="I273" s="328">
        <v>0</v>
      </c>
      <c r="J273" s="328">
        <v>7484229</v>
      </c>
      <c r="K273" s="328">
        <v>0</v>
      </c>
      <c r="L273" s="328">
        <v>0</v>
      </c>
      <c r="M273" s="328">
        <v>0</v>
      </c>
      <c r="N273" s="328">
        <v>0</v>
      </c>
      <c r="O273" s="328">
        <v>0</v>
      </c>
      <c r="P273" s="328">
        <v>0</v>
      </c>
      <c r="Q273" s="328">
        <v>0</v>
      </c>
      <c r="R273" s="328">
        <v>0</v>
      </c>
      <c r="S273" s="328">
        <v>0</v>
      </c>
      <c r="U273" s="319"/>
    </row>
    <row r="274" spans="2:21" s="318" customFormat="1" ht="24.75" customHeight="1">
      <c r="B274" s="329"/>
      <c r="C274" s="329">
        <v>75801</v>
      </c>
      <c r="D274" s="329"/>
      <c r="E274" s="331" t="s">
        <v>66</v>
      </c>
      <c r="F274" s="332">
        <v>343187</v>
      </c>
      <c r="G274" s="332">
        <v>343187</v>
      </c>
      <c r="H274" s="332">
        <v>343187</v>
      </c>
      <c r="I274" s="332">
        <v>0</v>
      </c>
      <c r="J274" s="332">
        <v>343187</v>
      </c>
      <c r="K274" s="332">
        <v>0</v>
      </c>
      <c r="L274" s="332">
        <v>0</v>
      </c>
      <c r="M274" s="332">
        <v>0</v>
      </c>
      <c r="N274" s="332">
        <v>0</v>
      </c>
      <c r="O274" s="332">
        <v>0</v>
      </c>
      <c r="P274" s="332">
        <v>0</v>
      </c>
      <c r="Q274" s="332">
        <v>0</v>
      </c>
      <c r="R274" s="332">
        <v>0</v>
      </c>
      <c r="S274" s="332">
        <v>0</v>
      </c>
      <c r="U274" s="319"/>
    </row>
    <row r="275" spans="2:21" ht="27.75" customHeight="1">
      <c r="B275" s="333"/>
      <c r="C275" s="333"/>
      <c r="D275" s="333">
        <v>2940</v>
      </c>
      <c r="E275" s="334" t="s">
        <v>466</v>
      </c>
      <c r="F275" s="335">
        <v>343187</v>
      </c>
      <c r="G275" s="335">
        <v>343187</v>
      </c>
      <c r="H275" s="335">
        <v>343187</v>
      </c>
      <c r="I275" s="335">
        <v>0</v>
      </c>
      <c r="J275" s="335">
        <v>343187</v>
      </c>
      <c r="K275" s="335">
        <v>0</v>
      </c>
      <c r="L275" s="335">
        <v>0</v>
      </c>
      <c r="M275" s="335">
        <v>0</v>
      </c>
      <c r="N275" s="335">
        <v>0</v>
      </c>
      <c r="O275" s="335">
        <v>0</v>
      </c>
      <c r="P275" s="335">
        <v>0</v>
      </c>
      <c r="Q275" s="335">
        <v>0</v>
      </c>
      <c r="R275" s="335">
        <v>0</v>
      </c>
      <c r="S275" s="335">
        <v>0</v>
      </c>
      <c r="U275" s="322"/>
    </row>
    <row r="276" spans="2:21" s="318" customFormat="1" ht="17.25" customHeight="1">
      <c r="B276" s="329"/>
      <c r="C276" s="329">
        <v>75818</v>
      </c>
      <c r="D276" s="329"/>
      <c r="E276" s="331" t="s">
        <v>193</v>
      </c>
      <c r="F276" s="332">
        <v>500000</v>
      </c>
      <c r="G276" s="332">
        <v>500000</v>
      </c>
      <c r="H276" s="332">
        <v>500000</v>
      </c>
      <c r="I276" s="332">
        <v>0</v>
      </c>
      <c r="J276" s="332">
        <v>500000</v>
      </c>
      <c r="K276" s="332">
        <v>0</v>
      </c>
      <c r="L276" s="332">
        <v>0</v>
      </c>
      <c r="M276" s="332">
        <v>0</v>
      </c>
      <c r="N276" s="332">
        <v>0</v>
      </c>
      <c r="O276" s="332">
        <v>0</v>
      </c>
      <c r="P276" s="332">
        <v>0</v>
      </c>
      <c r="Q276" s="332">
        <v>0</v>
      </c>
      <c r="R276" s="332">
        <v>0</v>
      </c>
      <c r="S276" s="332">
        <v>0</v>
      </c>
      <c r="U276" s="319"/>
    </row>
    <row r="277" spans="2:21" ht="17.25" customHeight="1">
      <c r="B277" s="333"/>
      <c r="C277" s="333"/>
      <c r="D277" s="333">
        <v>4810</v>
      </c>
      <c r="E277" s="334" t="s">
        <v>474</v>
      </c>
      <c r="F277" s="335">
        <v>500000</v>
      </c>
      <c r="G277" s="335">
        <v>500000</v>
      </c>
      <c r="H277" s="335">
        <v>500000</v>
      </c>
      <c r="I277" s="335">
        <v>0</v>
      </c>
      <c r="J277" s="335">
        <v>500000</v>
      </c>
      <c r="K277" s="335">
        <v>0</v>
      </c>
      <c r="L277" s="335">
        <v>0</v>
      </c>
      <c r="M277" s="335">
        <v>0</v>
      </c>
      <c r="N277" s="335">
        <v>0</v>
      </c>
      <c r="O277" s="335">
        <v>0</v>
      </c>
      <c r="P277" s="335">
        <v>0</v>
      </c>
      <c r="Q277" s="335">
        <v>0</v>
      </c>
      <c r="R277" s="335">
        <v>0</v>
      </c>
      <c r="S277" s="335">
        <v>0</v>
      </c>
      <c r="U277" s="322"/>
    </row>
    <row r="278" spans="2:21" s="348" customFormat="1" ht="17.25" customHeight="1">
      <c r="B278" s="349"/>
      <c r="C278" s="349"/>
      <c r="D278" s="349"/>
      <c r="E278" s="350" t="s">
        <v>475</v>
      </c>
      <c r="F278" s="351">
        <v>310000</v>
      </c>
      <c r="G278" s="351">
        <v>310000</v>
      </c>
      <c r="H278" s="351">
        <v>310000</v>
      </c>
      <c r="I278" s="351">
        <v>0</v>
      </c>
      <c r="J278" s="351">
        <v>310000</v>
      </c>
      <c r="K278" s="351">
        <v>0</v>
      </c>
      <c r="L278" s="351">
        <v>0</v>
      </c>
      <c r="M278" s="351">
        <v>0</v>
      </c>
      <c r="N278" s="351">
        <v>0</v>
      </c>
      <c r="O278" s="351">
        <v>0</v>
      </c>
      <c r="P278" s="351">
        <v>0</v>
      </c>
      <c r="Q278" s="351">
        <v>0</v>
      </c>
      <c r="R278" s="351">
        <v>0</v>
      </c>
      <c r="S278" s="351">
        <v>0</v>
      </c>
      <c r="U278" s="352"/>
    </row>
    <row r="279" spans="2:21" s="348" customFormat="1" ht="17.25" customHeight="1">
      <c r="B279" s="349"/>
      <c r="C279" s="349"/>
      <c r="D279" s="349"/>
      <c r="E279" s="350" t="s">
        <v>476</v>
      </c>
      <c r="F279" s="351">
        <v>190000</v>
      </c>
      <c r="G279" s="351">
        <v>190000</v>
      </c>
      <c r="H279" s="351">
        <v>190000</v>
      </c>
      <c r="I279" s="351">
        <v>0</v>
      </c>
      <c r="J279" s="351">
        <v>190000</v>
      </c>
      <c r="K279" s="351">
        <v>0</v>
      </c>
      <c r="L279" s="351">
        <v>0</v>
      </c>
      <c r="M279" s="351">
        <v>0</v>
      </c>
      <c r="N279" s="351">
        <v>0</v>
      </c>
      <c r="O279" s="351">
        <v>0</v>
      </c>
      <c r="P279" s="351">
        <v>0</v>
      </c>
      <c r="Q279" s="351">
        <v>0</v>
      </c>
      <c r="R279" s="351">
        <v>0</v>
      </c>
      <c r="S279" s="351">
        <v>0</v>
      </c>
      <c r="U279" s="352"/>
    </row>
    <row r="280" spans="2:21" s="318" customFormat="1" ht="25.5" customHeight="1">
      <c r="B280" s="329"/>
      <c r="C280" s="329">
        <v>75832</v>
      </c>
      <c r="D280" s="329"/>
      <c r="E280" s="331" t="s">
        <v>70</v>
      </c>
      <c r="F280" s="332">
        <v>6641042</v>
      </c>
      <c r="G280" s="332">
        <v>6641042</v>
      </c>
      <c r="H280" s="332">
        <v>6641042</v>
      </c>
      <c r="I280" s="332">
        <v>0</v>
      </c>
      <c r="J280" s="332">
        <v>6641042</v>
      </c>
      <c r="K280" s="332">
        <v>0</v>
      </c>
      <c r="L280" s="332">
        <v>0</v>
      </c>
      <c r="M280" s="332">
        <v>0</v>
      </c>
      <c r="N280" s="332">
        <v>0</v>
      </c>
      <c r="O280" s="332">
        <v>0</v>
      </c>
      <c r="P280" s="332">
        <v>0</v>
      </c>
      <c r="Q280" s="332">
        <v>0</v>
      </c>
      <c r="R280" s="332">
        <v>0</v>
      </c>
      <c r="S280" s="332">
        <v>0</v>
      </c>
      <c r="U280" s="319"/>
    </row>
    <row r="281" spans="2:21" ht="26.25" customHeight="1">
      <c r="B281" s="333"/>
      <c r="C281" s="333"/>
      <c r="D281" s="333">
        <v>2930</v>
      </c>
      <c r="E281" s="334" t="s">
        <v>194</v>
      </c>
      <c r="F281" s="335">
        <v>6641042</v>
      </c>
      <c r="G281" s="335">
        <v>6641042</v>
      </c>
      <c r="H281" s="335">
        <v>6641042</v>
      </c>
      <c r="I281" s="335">
        <v>0</v>
      </c>
      <c r="J281" s="335">
        <v>6641042</v>
      </c>
      <c r="K281" s="335">
        <v>0</v>
      </c>
      <c r="L281" s="335">
        <v>0</v>
      </c>
      <c r="M281" s="335">
        <v>0</v>
      </c>
      <c r="N281" s="335">
        <v>0</v>
      </c>
      <c r="O281" s="335">
        <v>0</v>
      </c>
      <c r="P281" s="335">
        <v>0</v>
      </c>
      <c r="Q281" s="335">
        <v>0</v>
      </c>
      <c r="R281" s="335">
        <v>0</v>
      </c>
      <c r="S281" s="335">
        <v>0</v>
      </c>
      <c r="U281" s="322"/>
    </row>
    <row r="282" spans="2:21" s="318" customFormat="1" ht="17.25" customHeight="1">
      <c r="B282" s="326">
        <v>801</v>
      </c>
      <c r="C282" s="326"/>
      <c r="D282" s="326"/>
      <c r="E282" s="327" t="s">
        <v>195</v>
      </c>
      <c r="F282" s="328">
        <v>33393457</v>
      </c>
      <c r="G282" s="328">
        <v>33393457</v>
      </c>
      <c r="H282" s="328">
        <v>31159989</v>
      </c>
      <c r="I282" s="328">
        <v>26575837</v>
      </c>
      <c r="J282" s="328">
        <v>4584152</v>
      </c>
      <c r="K282" s="328">
        <v>1800000</v>
      </c>
      <c r="L282" s="328">
        <v>228020</v>
      </c>
      <c r="M282" s="328">
        <v>205448</v>
      </c>
      <c r="N282" s="328">
        <v>0</v>
      </c>
      <c r="O282" s="328">
        <v>0</v>
      </c>
      <c r="P282" s="328">
        <v>0</v>
      </c>
      <c r="Q282" s="328">
        <v>0</v>
      </c>
      <c r="R282" s="328">
        <v>0</v>
      </c>
      <c r="S282" s="328">
        <v>0</v>
      </c>
      <c r="U282" s="319"/>
    </row>
    <row r="283" spans="2:21" s="318" customFormat="1" ht="17.25" customHeight="1">
      <c r="B283" s="329"/>
      <c r="C283" s="329">
        <v>80102</v>
      </c>
      <c r="D283" s="329"/>
      <c r="E283" s="331" t="s">
        <v>72</v>
      </c>
      <c r="F283" s="332">
        <v>4612036</v>
      </c>
      <c r="G283" s="332">
        <v>4612036</v>
      </c>
      <c r="H283" s="332">
        <v>4611836</v>
      </c>
      <c r="I283" s="332">
        <v>4180835</v>
      </c>
      <c r="J283" s="332">
        <v>431001</v>
      </c>
      <c r="K283" s="332">
        <v>0</v>
      </c>
      <c r="L283" s="332">
        <v>200</v>
      </c>
      <c r="M283" s="332">
        <v>0</v>
      </c>
      <c r="N283" s="332">
        <v>0</v>
      </c>
      <c r="O283" s="332">
        <v>0</v>
      </c>
      <c r="P283" s="332">
        <v>0</v>
      </c>
      <c r="Q283" s="332">
        <v>0</v>
      </c>
      <c r="R283" s="332">
        <v>0</v>
      </c>
      <c r="S283" s="332">
        <v>0</v>
      </c>
      <c r="U283" s="319"/>
    </row>
    <row r="284" spans="2:21" ht="17.25" customHeight="1">
      <c r="B284" s="333"/>
      <c r="C284" s="333"/>
      <c r="D284" s="333">
        <v>3020</v>
      </c>
      <c r="E284" s="334" t="s">
        <v>141</v>
      </c>
      <c r="F284" s="335">
        <v>200</v>
      </c>
      <c r="G284" s="335">
        <v>200</v>
      </c>
      <c r="H284" s="335">
        <v>0</v>
      </c>
      <c r="I284" s="335">
        <v>0</v>
      </c>
      <c r="J284" s="335">
        <v>0</v>
      </c>
      <c r="K284" s="335">
        <v>0</v>
      </c>
      <c r="L284" s="335">
        <v>200</v>
      </c>
      <c r="M284" s="335">
        <v>0</v>
      </c>
      <c r="N284" s="335">
        <v>0</v>
      </c>
      <c r="O284" s="335">
        <v>0</v>
      </c>
      <c r="P284" s="335">
        <v>0</v>
      </c>
      <c r="Q284" s="335">
        <v>0</v>
      </c>
      <c r="R284" s="335">
        <v>0</v>
      </c>
      <c r="S284" s="335">
        <v>0</v>
      </c>
      <c r="U284" s="322"/>
    </row>
    <row r="285" spans="2:21" ht="17.25" customHeight="1">
      <c r="B285" s="333"/>
      <c r="C285" s="333"/>
      <c r="D285" s="333">
        <v>4010</v>
      </c>
      <c r="E285" s="334" t="s">
        <v>142</v>
      </c>
      <c r="F285" s="335">
        <v>3232700</v>
      </c>
      <c r="G285" s="335">
        <v>3232700</v>
      </c>
      <c r="H285" s="335">
        <v>3232700</v>
      </c>
      <c r="I285" s="335">
        <v>3232700</v>
      </c>
      <c r="J285" s="335">
        <v>0</v>
      </c>
      <c r="K285" s="335">
        <v>0</v>
      </c>
      <c r="L285" s="335">
        <v>0</v>
      </c>
      <c r="M285" s="335">
        <v>0</v>
      </c>
      <c r="N285" s="335">
        <v>0</v>
      </c>
      <c r="O285" s="335">
        <v>0</v>
      </c>
      <c r="P285" s="335">
        <v>0</v>
      </c>
      <c r="Q285" s="335">
        <v>0</v>
      </c>
      <c r="R285" s="335">
        <v>0</v>
      </c>
      <c r="S285" s="335">
        <v>0</v>
      </c>
      <c r="U285" s="322"/>
    </row>
    <row r="286" spans="2:21" ht="17.25" customHeight="1">
      <c r="B286" s="333"/>
      <c r="C286" s="333"/>
      <c r="D286" s="333">
        <v>4040</v>
      </c>
      <c r="E286" s="334" t="s">
        <v>143</v>
      </c>
      <c r="F286" s="335">
        <v>262654</v>
      </c>
      <c r="G286" s="335">
        <v>262654</v>
      </c>
      <c r="H286" s="335">
        <v>262654</v>
      </c>
      <c r="I286" s="335">
        <v>262654</v>
      </c>
      <c r="J286" s="335">
        <v>0</v>
      </c>
      <c r="K286" s="335">
        <v>0</v>
      </c>
      <c r="L286" s="335">
        <v>0</v>
      </c>
      <c r="M286" s="335">
        <v>0</v>
      </c>
      <c r="N286" s="335">
        <v>0</v>
      </c>
      <c r="O286" s="335">
        <v>0</v>
      </c>
      <c r="P286" s="335">
        <v>0</v>
      </c>
      <c r="Q286" s="335">
        <v>0</v>
      </c>
      <c r="R286" s="335">
        <v>0</v>
      </c>
      <c r="S286" s="335">
        <v>0</v>
      </c>
      <c r="U286" s="322"/>
    </row>
    <row r="287" spans="2:21" ht="17.25" customHeight="1">
      <c r="B287" s="333"/>
      <c r="C287" s="333"/>
      <c r="D287" s="333">
        <v>4110</v>
      </c>
      <c r="E287" s="334" t="s">
        <v>144</v>
      </c>
      <c r="F287" s="335">
        <v>560517</v>
      </c>
      <c r="G287" s="335">
        <v>560517</v>
      </c>
      <c r="H287" s="335">
        <v>560517</v>
      </c>
      <c r="I287" s="335">
        <v>560517</v>
      </c>
      <c r="J287" s="335">
        <v>0</v>
      </c>
      <c r="K287" s="335">
        <v>0</v>
      </c>
      <c r="L287" s="335">
        <v>0</v>
      </c>
      <c r="M287" s="335">
        <v>0</v>
      </c>
      <c r="N287" s="335">
        <v>0</v>
      </c>
      <c r="O287" s="335">
        <v>0</v>
      </c>
      <c r="P287" s="335">
        <v>0</v>
      </c>
      <c r="Q287" s="335">
        <v>0</v>
      </c>
      <c r="R287" s="335">
        <v>0</v>
      </c>
      <c r="S287" s="335">
        <v>0</v>
      </c>
      <c r="U287" s="322"/>
    </row>
    <row r="288" spans="2:21" ht="17.25" customHeight="1">
      <c r="B288" s="333"/>
      <c r="C288" s="333"/>
      <c r="D288" s="333">
        <v>4120</v>
      </c>
      <c r="E288" s="334" t="s">
        <v>145</v>
      </c>
      <c r="F288" s="335">
        <v>74076</v>
      </c>
      <c r="G288" s="335">
        <v>74076</v>
      </c>
      <c r="H288" s="335">
        <v>74076</v>
      </c>
      <c r="I288" s="335">
        <v>74076</v>
      </c>
      <c r="J288" s="335">
        <v>0</v>
      </c>
      <c r="K288" s="335">
        <v>0</v>
      </c>
      <c r="L288" s="335">
        <v>0</v>
      </c>
      <c r="M288" s="335">
        <v>0</v>
      </c>
      <c r="N288" s="335">
        <v>0</v>
      </c>
      <c r="O288" s="335">
        <v>0</v>
      </c>
      <c r="P288" s="335">
        <v>0</v>
      </c>
      <c r="Q288" s="335">
        <v>0</v>
      </c>
      <c r="R288" s="335">
        <v>0</v>
      </c>
      <c r="S288" s="335">
        <v>0</v>
      </c>
      <c r="U288" s="322"/>
    </row>
    <row r="289" spans="2:21" ht="17.25" customHeight="1">
      <c r="B289" s="333"/>
      <c r="C289" s="333"/>
      <c r="D289" s="333">
        <v>4210</v>
      </c>
      <c r="E289" s="334" t="s">
        <v>136</v>
      </c>
      <c r="F289" s="335">
        <v>21000</v>
      </c>
      <c r="G289" s="335">
        <v>21000</v>
      </c>
      <c r="H289" s="335">
        <v>21000</v>
      </c>
      <c r="I289" s="335">
        <v>0</v>
      </c>
      <c r="J289" s="335">
        <v>21000</v>
      </c>
      <c r="K289" s="335">
        <v>0</v>
      </c>
      <c r="L289" s="335">
        <v>0</v>
      </c>
      <c r="M289" s="335">
        <v>0</v>
      </c>
      <c r="N289" s="335">
        <v>0</v>
      </c>
      <c r="O289" s="335">
        <v>0</v>
      </c>
      <c r="P289" s="335">
        <v>0</v>
      </c>
      <c r="Q289" s="335">
        <v>0</v>
      </c>
      <c r="R289" s="335">
        <v>0</v>
      </c>
      <c r="S289" s="335">
        <v>0</v>
      </c>
      <c r="U289" s="322"/>
    </row>
    <row r="290" spans="2:21" ht="17.25" customHeight="1">
      <c r="B290" s="333"/>
      <c r="C290" s="333"/>
      <c r="D290" s="333">
        <v>4240</v>
      </c>
      <c r="E290" s="334" t="s">
        <v>467</v>
      </c>
      <c r="F290" s="335">
        <v>15000</v>
      </c>
      <c r="G290" s="335">
        <v>15000</v>
      </c>
      <c r="H290" s="335">
        <v>15000</v>
      </c>
      <c r="I290" s="335">
        <v>0</v>
      </c>
      <c r="J290" s="335">
        <v>15000</v>
      </c>
      <c r="K290" s="335">
        <v>0</v>
      </c>
      <c r="L290" s="335">
        <v>0</v>
      </c>
      <c r="M290" s="335">
        <v>0</v>
      </c>
      <c r="N290" s="335">
        <v>0</v>
      </c>
      <c r="O290" s="335">
        <v>0</v>
      </c>
      <c r="P290" s="335">
        <v>0</v>
      </c>
      <c r="Q290" s="335">
        <v>0</v>
      </c>
      <c r="R290" s="335">
        <v>0</v>
      </c>
      <c r="S290" s="335">
        <v>0</v>
      </c>
      <c r="U290" s="322"/>
    </row>
    <row r="291" spans="2:21" ht="17.25" customHeight="1">
      <c r="B291" s="333"/>
      <c r="C291" s="333"/>
      <c r="D291" s="333">
        <v>4260</v>
      </c>
      <c r="E291" s="334" t="s">
        <v>148</v>
      </c>
      <c r="F291" s="335">
        <v>115400</v>
      </c>
      <c r="G291" s="335">
        <v>115400</v>
      </c>
      <c r="H291" s="335">
        <v>115400</v>
      </c>
      <c r="I291" s="335">
        <v>0</v>
      </c>
      <c r="J291" s="335">
        <v>115400</v>
      </c>
      <c r="K291" s="335">
        <v>0</v>
      </c>
      <c r="L291" s="335">
        <v>0</v>
      </c>
      <c r="M291" s="335">
        <v>0</v>
      </c>
      <c r="N291" s="335">
        <v>0</v>
      </c>
      <c r="O291" s="335">
        <v>0</v>
      </c>
      <c r="P291" s="335">
        <v>0</v>
      </c>
      <c r="Q291" s="335">
        <v>0</v>
      </c>
      <c r="R291" s="335">
        <v>0</v>
      </c>
      <c r="S291" s="335">
        <v>0</v>
      </c>
      <c r="U291" s="322"/>
    </row>
    <row r="292" spans="2:21" ht="17.25" customHeight="1">
      <c r="B292" s="333"/>
      <c r="C292" s="333"/>
      <c r="D292" s="333">
        <v>4270</v>
      </c>
      <c r="E292" s="334" t="s">
        <v>149</v>
      </c>
      <c r="F292" s="335">
        <v>32600</v>
      </c>
      <c r="G292" s="335">
        <v>32600</v>
      </c>
      <c r="H292" s="335">
        <v>32600</v>
      </c>
      <c r="I292" s="335">
        <v>0</v>
      </c>
      <c r="J292" s="335">
        <v>32600</v>
      </c>
      <c r="K292" s="335">
        <v>0</v>
      </c>
      <c r="L292" s="335">
        <v>0</v>
      </c>
      <c r="M292" s="335">
        <v>0</v>
      </c>
      <c r="N292" s="335">
        <v>0</v>
      </c>
      <c r="O292" s="335">
        <v>0</v>
      </c>
      <c r="P292" s="335">
        <v>0</v>
      </c>
      <c r="Q292" s="335">
        <v>0</v>
      </c>
      <c r="R292" s="335">
        <v>0</v>
      </c>
      <c r="S292" s="335">
        <v>0</v>
      </c>
      <c r="U292" s="322"/>
    </row>
    <row r="293" spans="2:21" ht="17.25" customHeight="1">
      <c r="B293" s="333"/>
      <c r="C293" s="333"/>
      <c r="D293" s="333">
        <v>4280</v>
      </c>
      <c r="E293" s="334" t="s">
        <v>170</v>
      </c>
      <c r="F293" s="335">
        <v>1070</v>
      </c>
      <c r="G293" s="335">
        <v>1070</v>
      </c>
      <c r="H293" s="335">
        <v>1070</v>
      </c>
      <c r="I293" s="335">
        <v>0</v>
      </c>
      <c r="J293" s="335">
        <v>1070</v>
      </c>
      <c r="K293" s="335">
        <v>0</v>
      </c>
      <c r="L293" s="335">
        <v>0</v>
      </c>
      <c r="M293" s="335">
        <v>0</v>
      </c>
      <c r="N293" s="335">
        <v>0</v>
      </c>
      <c r="O293" s="335">
        <v>0</v>
      </c>
      <c r="P293" s="335">
        <v>0</v>
      </c>
      <c r="Q293" s="335">
        <v>0</v>
      </c>
      <c r="R293" s="335">
        <v>0</v>
      </c>
      <c r="S293" s="335">
        <v>0</v>
      </c>
      <c r="U293" s="322"/>
    </row>
    <row r="294" spans="2:21" ht="17.25" customHeight="1">
      <c r="B294" s="333"/>
      <c r="C294" s="333"/>
      <c r="D294" s="333">
        <v>4300</v>
      </c>
      <c r="E294" s="334" t="s">
        <v>129</v>
      </c>
      <c r="F294" s="335">
        <v>65000</v>
      </c>
      <c r="G294" s="335">
        <v>65000</v>
      </c>
      <c r="H294" s="335">
        <v>65000</v>
      </c>
      <c r="I294" s="335">
        <v>0</v>
      </c>
      <c r="J294" s="335">
        <v>65000</v>
      </c>
      <c r="K294" s="335">
        <v>0</v>
      </c>
      <c r="L294" s="335">
        <v>0</v>
      </c>
      <c r="M294" s="335">
        <v>0</v>
      </c>
      <c r="N294" s="335">
        <v>0</v>
      </c>
      <c r="O294" s="335">
        <v>0</v>
      </c>
      <c r="P294" s="335">
        <v>0</v>
      </c>
      <c r="Q294" s="335">
        <v>0</v>
      </c>
      <c r="R294" s="335">
        <v>0</v>
      </c>
      <c r="S294" s="335">
        <v>0</v>
      </c>
      <c r="U294" s="322"/>
    </row>
    <row r="295" spans="2:21" ht="19.5" customHeight="1">
      <c r="B295" s="333"/>
      <c r="C295" s="333"/>
      <c r="D295" s="333">
        <v>4360</v>
      </c>
      <c r="E295" s="334" t="s">
        <v>150</v>
      </c>
      <c r="F295" s="335">
        <v>2700</v>
      </c>
      <c r="G295" s="335">
        <v>2700</v>
      </c>
      <c r="H295" s="335">
        <v>2700</v>
      </c>
      <c r="I295" s="335">
        <v>0</v>
      </c>
      <c r="J295" s="335">
        <v>2700</v>
      </c>
      <c r="K295" s="335">
        <v>0</v>
      </c>
      <c r="L295" s="335">
        <v>0</v>
      </c>
      <c r="M295" s="335">
        <v>0</v>
      </c>
      <c r="N295" s="335">
        <v>0</v>
      </c>
      <c r="O295" s="335">
        <v>0</v>
      </c>
      <c r="P295" s="335">
        <v>0</v>
      </c>
      <c r="Q295" s="335">
        <v>0</v>
      </c>
      <c r="R295" s="335">
        <v>0</v>
      </c>
      <c r="S295" s="335">
        <v>0</v>
      </c>
      <c r="U295" s="322"/>
    </row>
    <row r="296" spans="2:21" ht="17.25" customHeight="1">
      <c r="B296" s="333"/>
      <c r="C296" s="333"/>
      <c r="D296" s="333">
        <v>4410</v>
      </c>
      <c r="E296" s="334" t="s">
        <v>151</v>
      </c>
      <c r="F296" s="335">
        <v>1100</v>
      </c>
      <c r="G296" s="335">
        <v>1100</v>
      </c>
      <c r="H296" s="335">
        <v>1100</v>
      </c>
      <c r="I296" s="335">
        <v>0</v>
      </c>
      <c r="J296" s="335">
        <v>1100</v>
      </c>
      <c r="K296" s="335">
        <v>0</v>
      </c>
      <c r="L296" s="335">
        <v>0</v>
      </c>
      <c r="M296" s="335">
        <v>0</v>
      </c>
      <c r="N296" s="335">
        <v>0</v>
      </c>
      <c r="O296" s="335">
        <v>0</v>
      </c>
      <c r="P296" s="335">
        <v>0</v>
      </c>
      <c r="Q296" s="335">
        <v>0</v>
      </c>
      <c r="R296" s="335">
        <v>0</v>
      </c>
      <c r="S296" s="335">
        <v>0</v>
      </c>
      <c r="U296" s="322"/>
    </row>
    <row r="297" spans="2:21" ht="18.75" customHeight="1">
      <c r="B297" s="333"/>
      <c r="C297" s="333"/>
      <c r="D297" s="333">
        <v>4440</v>
      </c>
      <c r="E297" s="334" t="s">
        <v>153</v>
      </c>
      <c r="F297" s="335">
        <v>173631</v>
      </c>
      <c r="G297" s="335">
        <v>173631</v>
      </c>
      <c r="H297" s="335">
        <v>173631</v>
      </c>
      <c r="I297" s="335">
        <v>0</v>
      </c>
      <c r="J297" s="335">
        <v>173631</v>
      </c>
      <c r="K297" s="335">
        <v>0</v>
      </c>
      <c r="L297" s="335">
        <v>0</v>
      </c>
      <c r="M297" s="335">
        <v>0</v>
      </c>
      <c r="N297" s="335">
        <v>0</v>
      </c>
      <c r="O297" s="335">
        <v>0</v>
      </c>
      <c r="P297" s="335">
        <v>0</v>
      </c>
      <c r="Q297" s="335">
        <v>0</v>
      </c>
      <c r="R297" s="335">
        <v>0</v>
      </c>
      <c r="S297" s="335">
        <v>0</v>
      </c>
      <c r="U297" s="322"/>
    </row>
    <row r="298" spans="2:21" ht="25.5" customHeight="1">
      <c r="B298" s="333"/>
      <c r="C298" s="333"/>
      <c r="D298" s="333">
        <v>4700</v>
      </c>
      <c r="E298" s="334" t="s">
        <v>157</v>
      </c>
      <c r="F298" s="335">
        <v>3500</v>
      </c>
      <c r="G298" s="335">
        <v>3500</v>
      </c>
      <c r="H298" s="335">
        <v>3500</v>
      </c>
      <c r="I298" s="335">
        <v>0</v>
      </c>
      <c r="J298" s="335">
        <v>3500</v>
      </c>
      <c r="K298" s="335">
        <v>0</v>
      </c>
      <c r="L298" s="335">
        <v>0</v>
      </c>
      <c r="M298" s="335">
        <v>0</v>
      </c>
      <c r="N298" s="335">
        <v>0</v>
      </c>
      <c r="O298" s="335">
        <v>0</v>
      </c>
      <c r="P298" s="335">
        <v>0</v>
      </c>
      <c r="Q298" s="335">
        <v>0</v>
      </c>
      <c r="R298" s="335">
        <v>0</v>
      </c>
      <c r="S298" s="335">
        <v>0</v>
      </c>
      <c r="U298" s="322"/>
    </row>
    <row r="299" spans="2:21" ht="17.25" customHeight="1">
      <c r="B299" s="333"/>
      <c r="C299" s="333"/>
      <c r="D299" s="333">
        <v>4780</v>
      </c>
      <c r="E299" s="334" t="s">
        <v>196</v>
      </c>
      <c r="F299" s="335">
        <v>50888</v>
      </c>
      <c r="G299" s="335">
        <v>50888</v>
      </c>
      <c r="H299" s="335">
        <v>50888</v>
      </c>
      <c r="I299" s="335">
        <v>50888</v>
      </c>
      <c r="J299" s="335">
        <v>0</v>
      </c>
      <c r="K299" s="335">
        <v>0</v>
      </c>
      <c r="L299" s="335">
        <v>0</v>
      </c>
      <c r="M299" s="335">
        <v>0</v>
      </c>
      <c r="N299" s="335">
        <v>0</v>
      </c>
      <c r="O299" s="335">
        <v>0</v>
      </c>
      <c r="P299" s="335">
        <v>0</v>
      </c>
      <c r="Q299" s="335">
        <v>0</v>
      </c>
      <c r="R299" s="335">
        <v>0</v>
      </c>
      <c r="S299" s="335">
        <v>0</v>
      </c>
      <c r="U299" s="322"/>
    </row>
    <row r="300" spans="2:21" s="318" customFormat="1" ht="17.25" customHeight="1">
      <c r="B300" s="329"/>
      <c r="C300" s="329">
        <v>80105</v>
      </c>
      <c r="D300" s="329"/>
      <c r="E300" s="331" t="s">
        <v>197</v>
      </c>
      <c r="F300" s="332">
        <v>1417503</v>
      </c>
      <c r="G300" s="332">
        <v>1417503</v>
      </c>
      <c r="H300" s="332">
        <v>1417303</v>
      </c>
      <c r="I300" s="332">
        <v>1317414</v>
      </c>
      <c r="J300" s="332">
        <v>99889</v>
      </c>
      <c r="K300" s="332">
        <v>0</v>
      </c>
      <c r="L300" s="332">
        <v>200</v>
      </c>
      <c r="M300" s="332">
        <v>0</v>
      </c>
      <c r="N300" s="332">
        <v>0</v>
      </c>
      <c r="O300" s="332">
        <v>0</v>
      </c>
      <c r="P300" s="332">
        <v>0</v>
      </c>
      <c r="Q300" s="332">
        <v>0</v>
      </c>
      <c r="R300" s="332">
        <v>0</v>
      </c>
      <c r="S300" s="332">
        <v>0</v>
      </c>
      <c r="U300" s="319"/>
    </row>
    <row r="301" spans="2:21" ht="17.25" customHeight="1">
      <c r="B301" s="333"/>
      <c r="C301" s="333"/>
      <c r="D301" s="333">
        <v>3020</v>
      </c>
      <c r="E301" s="334" t="s">
        <v>141</v>
      </c>
      <c r="F301" s="335">
        <v>200</v>
      </c>
      <c r="G301" s="335">
        <v>200</v>
      </c>
      <c r="H301" s="335">
        <v>0</v>
      </c>
      <c r="I301" s="335">
        <v>0</v>
      </c>
      <c r="J301" s="335">
        <v>0</v>
      </c>
      <c r="K301" s="335">
        <v>0</v>
      </c>
      <c r="L301" s="335">
        <v>200</v>
      </c>
      <c r="M301" s="335">
        <v>0</v>
      </c>
      <c r="N301" s="335">
        <v>0</v>
      </c>
      <c r="O301" s="335">
        <v>0</v>
      </c>
      <c r="P301" s="335">
        <v>0</v>
      </c>
      <c r="Q301" s="335">
        <v>0</v>
      </c>
      <c r="R301" s="335">
        <v>0</v>
      </c>
      <c r="S301" s="335">
        <v>0</v>
      </c>
      <c r="U301" s="322"/>
    </row>
    <row r="302" spans="2:21" ht="17.25" customHeight="1">
      <c r="B302" s="333"/>
      <c r="C302" s="333"/>
      <c r="D302" s="333">
        <v>4010</v>
      </c>
      <c r="E302" s="334" t="s">
        <v>142</v>
      </c>
      <c r="F302" s="335">
        <v>1008000</v>
      </c>
      <c r="G302" s="335">
        <v>1008000</v>
      </c>
      <c r="H302" s="335">
        <v>1008000</v>
      </c>
      <c r="I302" s="335">
        <v>1008000</v>
      </c>
      <c r="J302" s="335">
        <v>0</v>
      </c>
      <c r="K302" s="335">
        <v>0</v>
      </c>
      <c r="L302" s="335">
        <v>0</v>
      </c>
      <c r="M302" s="335">
        <v>0</v>
      </c>
      <c r="N302" s="335">
        <v>0</v>
      </c>
      <c r="O302" s="335">
        <v>0</v>
      </c>
      <c r="P302" s="335">
        <v>0</v>
      </c>
      <c r="Q302" s="335">
        <v>0</v>
      </c>
      <c r="R302" s="335">
        <v>0</v>
      </c>
      <c r="S302" s="335">
        <v>0</v>
      </c>
      <c r="U302" s="322"/>
    </row>
    <row r="303" spans="2:21" ht="17.25" customHeight="1">
      <c r="B303" s="333"/>
      <c r="C303" s="333"/>
      <c r="D303" s="333">
        <v>4040</v>
      </c>
      <c r="E303" s="334" t="s">
        <v>143</v>
      </c>
      <c r="F303" s="335">
        <v>91913</v>
      </c>
      <c r="G303" s="335">
        <v>91913</v>
      </c>
      <c r="H303" s="335">
        <v>91913</v>
      </c>
      <c r="I303" s="335">
        <v>91913</v>
      </c>
      <c r="J303" s="335">
        <v>0</v>
      </c>
      <c r="K303" s="335">
        <v>0</v>
      </c>
      <c r="L303" s="335">
        <v>0</v>
      </c>
      <c r="M303" s="335">
        <v>0</v>
      </c>
      <c r="N303" s="335">
        <v>0</v>
      </c>
      <c r="O303" s="335">
        <v>0</v>
      </c>
      <c r="P303" s="335">
        <v>0</v>
      </c>
      <c r="Q303" s="335">
        <v>0</v>
      </c>
      <c r="R303" s="335">
        <v>0</v>
      </c>
      <c r="S303" s="335">
        <v>0</v>
      </c>
      <c r="U303" s="322"/>
    </row>
    <row r="304" spans="2:21" ht="17.25" customHeight="1">
      <c r="B304" s="333"/>
      <c r="C304" s="333"/>
      <c r="D304" s="333">
        <v>4110</v>
      </c>
      <c r="E304" s="334" t="s">
        <v>144</v>
      </c>
      <c r="F304" s="335">
        <v>177659</v>
      </c>
      <c r="G304" s="335">
        <v>177659</v>
      </c>
      <c r="H304" s="335">
        <v>177659</v>
      </c>
      <c r="I304" s="335">
        <v>177659</v>
      </c>
      <c r="J304" s="335">
        <v>0</v>
      </c>
      <c r="K304" s="335">
        <v>0</v>
      </c>
      <c r="L304" s="335">
        <v>0</v>
      </c>
      <c r="M304" s="335">
        <v>0</v>
      </c>
      <c r="N304" s="335">
        <v>0</v>
      </c>
      <c r="O304" s="335">
        <v>0</v>
      </c>
      <c r="P304" s="335">
        <v>0</v>
      </c>
      <c r="Q304" s="335">
        <v>0</v>
      </c>
      <c r="R304" s="335">
        <v>0</v>
      </c>
      <c r="S304" s="335">
        <v>0</v>
      </c>
      <c r="U304" s="322"/>
    </row>
    <row r="305" spans="2:21" ht="17.25" customHeight="1">
      <c r="B305" s="333"/>
      <c r="C305" s="333"/>
      <c r="D305" s="333">
        <v>4120</v>
      </c>
      <c r="E305" s="334" t="s">
        <v>145</v>
      </c>
      <c r="F305" s="335">
        <v>24094</v>
      </c>
      <c r="G305" s="335">
        <v>24094</v>
      </c>
      <c r="H305" s="335">
        <v>24094</v>
      </c>
      <c r="I305" s="335">
        <v>24094</v>
      </c>
      <c r="J305" s="335">
        <v>0</v>
      </c>
      <c r="K305" s="335">
        <v>0</v>
      </c>
      <c r="L305" s="335">
        <v>0</v>
      </c>
      <c r="M305" s="335">
        <v>0</v>
      </c>
      <c r="N305" s="335">
        <v>0</v>
      </c>
      <c r="O305" s="335">
        <v>0</v>
      </c>
      <c r="P305" s="335">
        <v>0</v>
      </c>
      <c r="Q305" s="335">
        <v>0</v>
      </c>
      <c r="R305" s="335">
        <v>0</v>
      </c>
      <c r="S305" s="335">
        <v>0</v>
      </c>
      <c r="U305" s="322"/>
    </row>
    <row r="306" spans="2:21" ht="17.25" customHeight="1">
      <c r="B306" s="333"/>
      <c r="C306" s="333"/>
      <c r="D306" s="333">
        <v>4210</v>
      </c>
      <c r="E306" s="334" t="s">
        <v>136</v>
      </c>
      <c r="F306" s="335">
        <v>11000</v>
      </c>
      <c r="G306" s="335">
        <v>11000</v>
      </c>
      <c r="H306" s="335">
        <v>11000</v>
      </c>
      <c r="I306" s="335">
        <v>0</v>
      </c>
      <c r="J306" s="335">
        <v>11000</v>
      </c>
      <c r="K306" s="335">
        <v>0</v>
      </c>
      <c r="L306" s="335">
        <v>0</v>
      </c>
      <c r="M306" s="335">
        <v>0</v>
      </c>
      <c r="N306" s="335">
        <v>0</v>
      </c>
      <c r="O306" s="335">
        <v>0</v>
      </c>
      <c r="P306" s="335">
        <v>0</v>
      </c>
      <c r="Q306" s="335">
        <v>0</v>
      </c>
      <c r="R306" s="335">
        <v>0</v>
      </c>
      <c r="S306" s="335">
        <v>0</v>
      </c>
      <c r="U306" s="322"/>
    </row>
    <row r="307" spans="2:21" ht="17.25" customHeight="1">
      <c r="B307" s="333"/>
      <c r="C307" s="333"/>
      <c r="D307" s="333">
        <v>4240</v>
      </c>
      <c r="E307" s="334" t="s">
        <v>467</v>
      </c>
      <c r="F307" s="335">
        <v>8500</v>
      </c>
      <c r="G307" s="335">
        <v>8500</v>
      </c>
      <c r="H307" s="335">
        <v>8500</v>
      </c>
      <c r="I307" s="335">
        <v>0</v>
      </c>
      <c r="J307" s="335">
        <v>8500</v>
      </c>
      <c r="K307" s="335">
        <v>0</v>
      </c>
      <c r="L307" s="335">
        <v>0</v>
      </c>
      <c r="M307" s="335">
        <v>0</v>
      </c>
      <c r="N307" s="335">
        <v>0</v>
      </c>
      <c r="O307" s="335">
        <v>0</v>
      </c>
      <c r="P307" s="335">
        <v>0</v>
      </c>
      <c r="Q307" s="335">
        <v>0</v>
      </c>
      <c r="R307" s="335">
        <v>0</v>
      </c>
      <c r="S307" s="335">
        <v>0</v>
      </c>
      <c r="U307" s="322"/>
    </row>
    <row r="308" spans="2:21" ht="17.25" customHeight="1">
      <c r="B308" s="333"/>
      <c r="C308" s="333"/>
      <c r="D308" s="333">
        <v>4260</v>
      </c>
      <c r="E308" s="334" t="s">
        <v>148</v>
      </c>
      <c r="F308" s="335">
        <v>5610</v>
      </c>
      <c r="G308" s="335">
        <v>5610</v>
      </c>
      <c r="H308" s="335">
        <v>5610</v>
      </c>
      <c r="I308" s="335">
        <v>0</v>
      </c>
      <c r="J308" s="335">
        <v>5610</v>
      </c>
      <c r="K308" s="335">
        <v>0</v>
      </c>
      <c r="L308" s="335">
        <v>0</v>
      </c>
      <c r="M308" s="335">
        <v>0</v>
      </c>
      <c r="N308" s="335">
        <v>0</v>
      </c>
      <c r="O308" s="335">
        <v>0</v>
      </c>
      <c r="P308" s="335">
        <v>0</v>
      </c>
      <c r="Q308" s="335">
        <v>0</v>
      </c>
      <c r="R308" s="335">
        <v>0</v>
      </c>
      <c r="S308" s="335">
        <v>0</v>
      </c>
      <c r="U308" s="322"/>
    </row>
    <row r="309" spans="2:21" ht="17.25" customHeight="1">
      <c r="B309" s="333"/>
      <c r="C309" s="333"/>
      <c r="D309" s="333">
        <v>4270</v>
      </c>
      <c r="E309" s="334" t="s">
        <v>149</v>
      </c>
      <c r="F309" s="335">
        <v>1000</v>
      </c>
      <c r="G309" s="335">
        <v>1000</v>
      </c>
      <c r="H309" s="335">
        <v>1000</v>
      </c>
      <c r="I309" s="335">
        <v>0</v>
      </c>
      <c r="J309" s="335">
        <v>1000</v>
      </c>
      <c r="K309" s="335">
        <v>0</v>
      </c>
      <c r="L309" s="335">
        <v>0</v>
      </c>
      <c r="M309" s="335">
        <v>0</v>
      </c>
      <c r="N309" s="335">
        <v>0</v>
      </c>
      <c r="O309" s="335">
        <v>0</v>
      </c>
      <c r="P309" s="335">
        <v>0</v>
      </c>
      <c r="Q309" s="335">
        <v>0</v>
      </c>
      <c r="R309" s="335">
        <v>0</v>
      </c>
      <c r="S309" s="335">
        <v>0</v>
      </c>
      <c r="U309" s="322"/>
    </row>
    <row r="310" spans="2:21" ht="17.25" customHeight="1">
      <c r="B310" s="333"/>
      <c r="C310" s="333"/>
      <c r="D310" s="333">
        <v>4280</v>
      </c>
      <c r="E310" s="334" t="s">
        <v>170</v>
      </c>
      <c r="F310" s="335">
        <v>300</v>
      </c>
      <c r="G310" s="335">
        <v>300</v>
      </c>
      <c r="H310" s="335">
        <v>300</v>
      </c>
      <c r="I310" s="335">
        <v>0</v>
      </c>
      <c r="J310" s="335">
        <v>300</v>
      </c>
      <c r="K310" s="335">
        <v>0</v>
      </c>
      <c r="L310" s="335">
        <v>0</v>
      </c>
      <c r="M310" s="335">
        <v>0</v>
      </c>
      <c r="N310" s="335">
        <v>0</v>
      </c>
      <c r="O310" s="335">
        <v>0</v>
      </c>
      <c r="P310" s="335">
        <v>0</v>
      </c>
      <c r="Q310" s="335">
        <v>0</v>
      </c>
      <c r="R310" s="335">
        <v>0</v>
      </c>
      <c r="S310" s="335">
        <v>0</v>
      </c>
      <c r="U310" s="322"/>
    </row>
    <row r="311" spans="2:21" ht="17.25" customHeight="1">
      <c r="B311" s="333"/>
      <c r="C311" s="333"/>
      <c r="D311" s="333">
        <v>4300</v>
      </c>
      <c r="E311" s="334" t="s">
        <v>129</v>
      </c>
      <c r="F311" s="335">
        <v>25000</v>
      </c>
      <c r="G311" s="335">
        <v>25000</v>
      </c>
      <c r="H311" s="335">
        <v>25000</v>
      </c>
      <c r="I311" s="335">
        <v>0</v>
      </c>
      <c r="J311" s="335">
        <v>25000</v>
      </c>
      <c r="K311" s="335">
        <v>0</v>
      </c>
      <c r="L311" s="335">
        <v>0</v>
      </c>
      <c r="M311" s="335">
        <v>0</v>
      </c>
      <c r="N311" s="335">
        <v>0</v>
      </c>
      <c r="O311" s="335">
        <v>0</v>
      </c>
      <c r="P311" s="335">
        <v>0</v>
      </c>
      <c r="Q311" s="335">
        <v>0</v>
      </c>
      <c r="R311" s="335">
        <v>0</v>
      </c>
      <c r="S311" s="335">
        <v>0</v>
      </c>
      <c r="U311" s="322"/>
    </row>
    <row r="312" spans="2:21" ht="19.5" customHeight="1">
      <c r="B312" s="333"/>
      <c r="C312" s="333"/>
      <c r="D312" s="333">
        <v>4360</v>
      </c>
      <c r="E312" s="334" t="s">
        <v>150</v>
      </c>
      <c r="F312" s="335">
        <v>200</v>
      </c>
      <c r="G312" s="335">
        <v>200</v>
      </c>
      <c r="H312" s="335">
        <v>200</v>
      </c>
      <c r="I312" s="335">
        <v>0</v>
      </c>
      <c r="J312" s="335">
        <v>200</v>
      </c>
      <c r="K312" s="335">
        <v>0</v>
      </c>
      <c r="L312" s="335">
        <v>0</v>
      </c>
      <c r="M312" s="335">
        <v>0</v>
      </c>
      <c r="N312" s="335">
        <v>0</v>
      </c>
      <c r="O312" s="335">
        <v>0</v>
      </c>
      <c r="P312" s="335">
        <v>0</v>
      </c>
      <c r="Q312" s="335">
        <v>0</v>
      </c>
      <c r="R312" s="335">
        <v>0</v>
      </c>
      <c r="S312" s="335">
        <v>0</v>
      </c>
      <c r="U312" s="322"/>
    </row>
    <row r="313" spans="2:21" ht="18.75" customHeight="1">
      <c r="B313" s="333"/>
      <c r="C313" s="333"/>
      <c r="D313" s="333">
        <v>4440</v>
      </c>
      <c r="E313" s="334" t="s">
        <v>153</v>
      </c>
      <c r="F313" s="335">
        <v>46279</v>
      </c>
      <c r="G313" s="335">
        <v>46279</v>
      </c>
      <c r="H313" s="335">
        <v>46279</v>
      </c>
      <c r="I313" s="335">
        <v>0</v>
      </c>
      <c r="J313" s="335">
        <v>46279</v>
      </c>
      <c r="K313" s="335">
        <v>0</v>
      </c>
      <c r="L313" s="335">
        <v>0</v>
      </c>
      <c r="M313" s="335">
        <v>0</v>
      </c>
      <c r="N313" s="335">
        <v>0</v>
      </c>
      <c r="O313" s="335">
        <v>0</v>
      </c>
      <c r="P313" s="335">
        <v>0</v>
      </c>
      <c r="Q313" s="335">
        <v>0</v>
      </c>
      <c r="R313" s="335">
        <v>0</v>
      </c>
      <c r="S313" s="335">
        <v>0</v>
      </c>
      <c r="U313" s="322"/>
    </row>
    <row r="314" spans="2:21" ht="25.5" customHeight="1">
      <c r="B314" s="333"/>
      <c r="C314" s="333"/>
      <c r="D314" s="333">
        <v>4700</v>
      </c>
      <c r="E314" s="334" t="s">
        <v>157</v>
      </c>
      <c r="F314" s="335">
        <v>2000</v>
      </c>
      <c r="G314" s="335">
        <v>2000</v>
      </c>
      <c r="H314" s="335">
        <v>2000</v>
      </c>
      <c r="I314" s="335">
        <v>0</v>
      </c>
      <c r="J314" s="335">
        <v>2000</v>
      </c>
      <c r="K314" s="335">
        <v>0</v>
      </c>
      <c r="L314" s="335">
        <v>0</v>
      </c>
      <c r="M314" s="335">
        <v>0</v>
      </c>
      <c r="N314" s="335">
        <v>0</v>
      </c>
      <c r="O314" s="335">
        <v>0</v>
      </c>
      <c r="P314" s="335">
        <v>0</v>
      </c>
      <c r="Q314" s="335">
        <v>0</v>
      </c>
      <c r="R314" s="335">
        <v>0</v>
      </c>
      <c r="S314" s="335">
        <v>0</v>
      </c>
      <c r="U314" s="322"/>
    </row>
    <row r="315" spans="2:21" ht="17.25" customHeight="1">
      <c r="B315" s="333"/>
      <c r="C315" s="333"/>
      <c r="D315" s="333">
        <v>4780</v>
      </c>
      <c r="E315" s="334" t="s">
        <v>196</v>
      </c>
      <c r="F315" s="335">
        <v>15748</v>
      </c>
      <c r="G315" s="335">
        <v>15748</v>
      </c>
      <c r="H315" s="335">
        <v>15748</v>
      </c>
      <c r="I315" s="335">
        <v>15748</v>
      </c>
      <c r="J315" s="335">
        <v>0</v>
      </c>
      <c r="K315" s="335">
        <v>0</v>
      </c>
      <c r="L315" s="335">
        <v>0</v>
      </c>
      <c r="M315" s="335">
        <v>0</v>
      </c>
      <c r="N315" s="335">
        <v>0</v>
      </c>
      <c r="O315" s="335">
        <v>0</v>
      </c>
      <c r="P315" s="335">
        <v>0</v>
      </c>
      <c r="Q315" s="335">
        <v>0</v>
      </c>
      <c r="R315" s="335">
        <v>0</v>
      </c>
      <c r="S315" s="335">
        <v>0</v>
      </c>
      <c r="U315" s="322"/>
    </row>
    <row r="316" spans="2:21" s="318" customFormat="1" ht="17.25" customHeight="1">
      <c r="B316" s="329"/>
      <c r="C316" s="329">
        <v>80111</v>
      </c>
      <c r="D316" s="329"/>
      <c r="E316" s="331" t="s">
        <v>73</v>
      </c>
      <c r="F316" s="332">
        <v>2698322</v>
      </c>
      <c r="G316" s="332">
        <v>2698322</v>
      </c>
      <c r="H316" s="332">
        <v>2697822</v>
      </c>
      <c r="I316" s="332">
        <v>2359751</v>
      </c>
      <c r="J316" s="332">
        <v>338071</v>
      </c>
      <c r="K316" s="332">
        <v>0</v>
      </c>
      <c r="L316" s="332">
        <v>500</v>
      </c>
      <c r="M316" s="332">
        <v>0</v>
      </c>
      <c r="N316" s="332">
        <v>0</v>
      </c>
      <c r="O316" s="332">
        <v>0</v>
      </c>
      <c r="P316" s="332">
        <v>0</v>
      </c>
      <c r="Q316" s="332">
        <v>0</v>
      </c>
      <c r="R316" s="332">
        <v>0</v>
      </c>
      <c r="S316" s="332">
        <v>0</v>
      </c>
      <c r="U316" s="319"/>
    </row>
    <row r="317" spans="2:21" ht="17.25" customHeight="1">
      <c r="B317" s="333"/>
      <c r="C317" s="333"/>
      <c r="D317" s="333">
        <v>3020</v>
      </c>
      <c r="E317" s="334" t="s">
        <v>141</v>
      </c>
      <c r="F317" s="335">
        <v>500</v>
      </c>
      <c r="G317" s="335">
        <v>500</v>
      </c>
      <c r="H317" s="335">
        <v>0</v>
      </c>
      <c r="I317" s="335">
        <v>0</v>
      </c>
      <c r="J317" s="335">
        <v>0</v>
      </c>
      <c r="K317" s="335">
        <v>0</v>
      </c>
      <c r="L317" s="335">
        <v>500</v>
      </c>
      <c r="M317" s="335">
        <v>0</v>
      </c>
      <c r="N317" s="335">
        <v>0</v>
      </c>
      <c r="O317" s="335">
        <v>0</v>
      </c>
      <c r="P317" s="335">
        <v>0</v>
      </c>
      <c r="Q317" s="335">
        <v>0</v>
      </c>
      <c r="R317" s="335">
        <v>0</v>
      </c>
      <c r="S317" s="335">
        <v>0</v>
      </c>
      <c r="U317" s="322"/>
    </row>
    <row r="318" spans="2:21" ht="17.25" customHeight="1">
      <c r="B318" s="333"/>
      <c r="C318" s="333"/>
      <c r="D318" s="333">
        <v>4010</v>
      </c>
      <c r="E318" s="334" t="s">
        <v>142</v>
      </c>
      <c r="F318" s="335">
        <v>1823300</v>
      </c>
      <c r="G318" s="335">
        <v>1823300</v>
      </c>
      <c r="H318" s="335">
        <v>1823300</v>
      </c>
      <c r="I318" s="335">
        <v>1823300</v>
      </c>
      <c r="J318" s="335">
        <v>0</v>
      </c>
      <c r="K318" s="335">
        <v>0</v>
      </c>
      <c r="L318" s="335">
        <v>0</v>
      </c>
      <c r="M318" s="335">
        <v>0</v>
      </c>
      <c r="N318" s="335">
        <v>0</v>
      </c>
      <c r="O318" s="335">
        <v>0</v>
      </c>
      <c r="P318" s="335">
        <v>0</v>
      </c>
      <c r="Q318" s="335">
        <v>0</v>
      </c>
      <c r="R318" s="335">
        <v>0</v>
      </c>
      <c r="S318" s="335">
        <v>0</v>
      </c>
      <c r="U318" s="322"/>
    </row>
    <row r="319" spans="2:21" ht="17.25" customHeight="1">
      <c r="B319" s="333"/>
      <c r="C319" s="333"/>
      <c r="D319" s="333">
        <v>4040</v>
      </c>
      <c r="E319" s="334" t="s">
        <v>143</v>
      </c>
      <c r="F319" s="335">
        <v>152657</v>
      </c>
      <c r="G319" s="335">
        <v>152657</v>
      </c>
      <c r="H319" s="335">
        <v>152657</v>
      </c>
      <c r="I319" s="335">
        <v>152657</v>
      </c>
      <c r="J319" s="335">
        <v>0</v>
      </c>
      <c r="K319" s="335">
        <v>0</v>
      </c>
      <c r="L319" s="335">
        <v>0</v>
      </c>
      <c r="M319" s="335">
        <v>0</v>
      </c>
      <c r="N319" s="335">
        <v>0</v>
      </c>
      <c r="O319" s="335">
        <v>0</v>
      </c>
      <c r="P319" s="335">
        <v>0</v>
      </c>
      <c r="Q319" s="335">
        <v>0</v>
      </c>
      <c r="R319" s="335">
        <v>0</v>
      </c>
      <c r="S319" s="335">
        <v>0</v>
      </c>
      <c r="U319" s="322"/>
    </row>
    <row r="320" spans="2:21" ht="17.25" customHeight="1">
      <c r="B320" s="333"/>
      <c r="C320" s="333"/>
      <c r="D320" s="333">
        <v>4110</v>
      </c>
      <c r="E320" s="334" t="s">
        <v>144</v>
      </c>
      <c r="F320" s="335">
        <v>319309</v>
      </c>
      <c r="G320" s="335">
        <v>319309</v>
      </c>
      <c r="H320" s="335">
        <v>319309</v>
      </c>
      <c r="I320" s="335">
        <v>319309</v>
      </c>
      <c r="J320" s="335">
        <v>0</v>
      </c>
      <c r="K320" s="335">
        <v>0</v>
      </c>
      <c r="L320" s="335">
        <v>0</v>
      </c>
      <c r="M320" s="335">
        <v>0</v>
      </c>
      <c r="N320" s="335">
        <v>0</v>
      </c>
      <c r="O320" s="335">
        <v>0</v>
      </c>
      <c r="P320" s="335">
        <v>0</v>
      </c>
      <c r="Q320" s="335">
        <v>0</v>
      </c>
      <c r="R320" s="335">
        <v>0</v>
      </c>
      <c r="S320" s="335">
        <v>0</v>
      </c>
      <c r="U320" s="322"/>
    </row>
    <row r="321" spans="2:21" ht="17.25" customHeight="1">
      <c r="B321" s="333"/>
      <c r="C321" s="333"/>
      <c r="D321" s="333">
        <v>4120</v>
      </c>
      <c r="E321" s="334" t="s">
        <v>145</v>
      </c>
      <c r="F321" s="335">
        <v>45685</v>
      </c>
      <c r="G321" s="335">
        <v>45685</v>
      </c>
      <c r="H321" s="335">
        <v>45685</v>
      </c>
      <c r="I321" s="335">
        <v>45685</v>
      </c>
      <c r="J321" s="335">
        <v>0</v>
      </c>
      <c r="K321" s="335">
        <v>0</v>
      </c>
      <c r="L321" s="335">
        <v>0</v>
      </c>
      <c r="M321" s="335">
        <v>0</v>
      </c>
      <c r="N321" s="335">
        <v>0</v>
      </c>
      <c r="O321" s="335">
        <v>0</v>
      </c>
      <c r="P321" s="335">
        <v>0</v>
      </c>
      <c r="Q321" s="335">
        <v>0</v>
      </c>
      <c r="R321" s="335">
        <v>0</v>
      </c>
      <c r="S321" s="335">
        <v>0</v>
      </c>
      <c r="U321" s="322"/>
    </row>
    <row r="322" spans="2:21" ht="17.25" customHeight="1">
      <c r="B322" s="333"/>
      <c r="C322" s="333"/>
      <c r="D322" s="333">
        <v>4170</v>
      </c>
      <c r="E322" s="334" t="s">
        <v>147</v>
      </c>
      <c r="F322" s="335">
        <v>1000</v>
      </c>
      <c r="G322" s="335">
        <v>1000</v>
      </c>
      <c r="H322" s="335">
        <v>1000</v>
      </c>
      <c r="I322" s="335">
        <v>1000</v>
      </c>
      <c r="J322" s="335">
        <v>0</v>
      </c>
      <c r="K322" s="335">
        <v>0</v>
      </c>
      <c r="L322" s="335">
        <v>0</v>
      </c>
      <c r="M322" s="335">
        <v>0</v>
      </c>
      <c r="N322" s="335">
        <v>0</v>
      </c>
      <c r="O322" s="335">
        <v>0</v>
      </c>
      <c r="P322" s="335">
        <v>0</v>
      </c>
      <c r="Q322" s="335">
        <v>0</v>
      </c>
      <c r="R322" s="335">
        <v>0</v>
      </c>
      <c r="S322" s="335">
        <v>0</v>
      </c>
      <c r="U322" s="322"/>
    </row>
    <row r="323" spans="2:21" ht="17.25" customHeight="1">
      <c r="B323" s="333"/>
      <c r="C323" s="333"/>
      <c r="D323" s="333">
        <v>4210</v>
      </c>
      <c r="E323" s="334" t="s">
        <v>136</v>
      </c>
      <c r="F323" s="335">
        <v>17500</v>
      </c>
      <c r="G323" s="335">
        <v>17500</v>
      </c>
      <c r="H323" s="335">
        <v>17500</v>
      </c>
      <c r="I323" s="335">
        <v>0</v>
      </c>
      <c r="J323" s="335">
        <v>17500</v>
      </c>
      <c r="K323" s="335">
        <v>0</v>
      </c>
      <c r="L323" s="335">
        <v>0</v>
      </c>
      <c r="M323" s="335">
        <v>0</v>
      </c>
      <c r="N323" s="335">
        <v>0</v>
      </c>
      <c r="O323" s="335">
        <v>0</v>
      </c>
      <c r="P323" s="335">
        <v>0</v>
      </c>
      <c r="Q323" s="335">
        <v>0</v>
      </c>
      <c r="R323" s="335">
        <v>0</v>
      </c>
      <c r="S323" s="335">
        <v>0</v>
      </c>
      <c r="U323" s="322"/>
    </row>
    <row r="324" spans="2:21" ht="17.25" customHeight="1">
      <c r="B324" s="333"/>
      <c r="C324" s="333"/>
      <c r="D324" s="333">
        <v>4240</v>
      </c>
      <c r="E324" s="334" t="s">
        <v>467</v>
      </c>
      <c r="F324" s="335">
        <v>21500</v>
      </c>
      <c r="G324" s="335">
        <v>21500</v>
      </c>
      <c r="H324" s="335">
        <v>21500</v>
      </c>
      <c r="I324" s="335">
        <v>0</v>
      </c>
      <c r="J324" s="335">
        <v>21500</v>
      </c>
      <c r="K324" s="335">
        <v>0</v>
      </c>
      <c r="L324" s="335">
        <v>0</v>
      </c>
      <c r="M324" s="335">
        <v>0</v>
      </c>
      <c r="N324" s="335">
        <v>0</v>
      </c>
      <c r="O324" s="335">
        <v>0</v>
      </c>
      <c r="P324" s="335">
        <v>0</v>
      </c>
      <c r="Q324" s="335">
        <v>0</v>
      </c>
      <c r="R324" s="335">
        <v>0</v>
      </c>
      <c r="S324" s="335">
        <v>0</v>
      </c>
      <c r="U324" s="322"/>
    </row>
    <row r="325" spans="2:21" ht="17.25" customHeight="1">
      <c r="B325" s="333"/>
      <c r="C325" s="333"/>
      <c r="D325" s="333">
        <v>4260</v>
      </c>
      <c r="E325" s="334" t="s">
        <v>148</v>
      </c>
      <c r="F325" s="335">
        <v>73000</v>
      </c>
      <c r="G325" s="335">
        <v>73000</v>
      </c>
      <c r="H325" s="335">
        <v>73000</v>
      </c>
      <c r="I325" s="335">
        <v>0</v>
      </c>
      <c r="J325" s="335">
        <v>73000</v>
      </c>
      <c r="K325" s="335">
        <v>0</v>
      </c>
      <c r="L325" s="335">
        <v>0</v>
      </c>
      <c r="M325" s="335">
        <v>0</v>
      </c>
      <c r="N325" s="335">
        <v>0</v>
      </c>
      <c r="O325" s="335">
        <v>0</v>
      </c>
      <c r="P325" s="335">
        <v>0</v>
      </c>
      <c r="Q325" s="335">
        <v>0</v>
      </c>
      <c r="R325" s="335">
        <v>0</v>
      </c>
      <c r="S325" s="335">
        <v>0</v>
      </c>
      <c r="U325" s="322"/>
    </row>
    <row r="326" spans="2:21" ht="17.25" customHeight="1">
      <c r="B326" s="333"/>
      <c r="C326" s="333"/>
      <c r="D326" s="333">
        <v>4270</v>
      </c>
      <c r="E326" s="334" t="s">
        <v>149</v>
      </c>
      <c r="F326" s="335">
        <v>40700</v>
      </c>
      <c r="G326" s="335">
        <v>40700</v>
      </c>
      <c r="H326" s="335">
        <v>40700</v>
      </c>
      <c r="I326" s="335">
        <v>0</v>
      </c>
      <c r="J326" s="335">
        <v>40700</v>
      </c>
      <c r="K326" s="335">
        <v>0</v>
      </c>
      <c r="L326" s="335">
        <v>0</v>
      </c>
      <c r="M326" s="335">
        <v>0</v>
      </c>
      <c r="N326" s="335">
        <v>0</v>
      </c>
      <c r="O326" s="335">
        <v>0</v>
      </c>
      <c r="P326" s="335">
        <v>0</v>
      </c>
      <c r="Q326" s="335">
        <v>0</v>
      </c>
      <c r="R326" s="335">
        <v>0</v>
      </c>
      <c r="S326" s="335">
        <v>0</v>
      </c>
      <c r="U326" s="322"/>
    </row>
    <row r="327" spans="2:21" ht="17.25" customHeight="1">
      <c r="B327" s="333"/>
      <c r="C327" s="333"/>
      <c r="D327" s="333">
        <v>4280</v>
      </c>
      <c r="E327" s="334" t="s">
        <v>170</v>
      </c>
      <c r="F327" s="335">
        <v>1200</v>
      </c>
      <c r="G327" s="335">
        <v>1200</v>
      </c>
      <c r="H327" s="335">
        <v>1200</v>
      </c>
      <c r="I327" s="335">
        <v>0</v>
      </c>
      <c r="J327" s="335">
        <v>1200</v>
      </c>
      <c r="K327" s="335">
        <v>0</v>
      </c>
      <c r="L327" s="335">
        <v>0</v>
      </c>
      <c r="M327" s="335">
        <v>0</v>
      </c>
      <c r="N327" s="335">
        <v>0</v>
      </c>
      <c r="O327" s="335">
        <v>0</v>
      </c>
      <c r="P327" s="335">
        <v>0</v>
      </c>
      <c r="Q327" s="335">
        <v>0</v>
      </c>
      <c r="R327" s="335">
        <v>0</v>
      </c>
      <c r="S327" s="335">
        <v>0</v>
      </c>
      <c r="U327" s="322"/>
    </row>
    <row r="328" spans="2:21" ht="17.25" customHeight="1">
      <c r="B328" s="333"/>
      <c r="C328" s="333"/>
      <c r="D328" s="333">
        <v>4300</v>
      </c>
      <c r="E328" s="334" t="s">
        <v>129</v>
      </c>
      <c r="F328" s="335">
        <v>70000</v>
      </c>
      <c r="G328" s="335">
        <v>70000</v>
      </c>
      <c r="H328" s="335">
        <v>70000</v>
      </c>
      <c r="I328" s="335">
        <v>0</v>
      </c>
      <c r="J328" s="335">
        <v>70000</v>
      </c>
      <c r="K328" s="335">
        <v>0</v>
      </c>
      <c r="L328" s="335">
        <v>0</v>
      </c>
      <c r="M328" s="335">
        <v>0</v>
      </c>
      <c r="N328" s="335">
        <v>0</v>
      </c>
      <c r="O328" s="335">
        <v>0</v>
      </c>
      <c r="P328" s="335">
        <v>0</v>
      </c>
      <c r="Q328" s="335">
        <v>0</v>
      </c>
      <c r="R328" s="335">
        <v>0</v>
      </c>
      <c r="S328" s="335">
        <v>0</v>
      </c>
      <c r="U328" s="322"/>
    </row>
    <row r="329" spans="2:21" ht="19.5" customHeight="1">
      <c r="B329" s="333"/>
      <c r="C329" s="333"/>
      <c r="D329" s="333">
        <v>4360</v>
      </c>
      <c r="E329" s="334" t="s">
        <v>150</v>
      </c>
      <c r="F329" s="335">
        <v>4200</v>
      </c>
      <c r="G329" s="335">
        <v>4200</v>
      </c>
      <c r="H329" s="335">
        <v>4200</v>
      </c>
      <c r="I329" s="335">
        <v>0</v>
      </c>
      <c r="J329" s="335">
        <v>4200</v>
      </c>
      <c r="K329" s="335">
        <v>0</v>
      </c>
      <c r="L329" s="335">
        <v>0</v>
      </c>
      <c r="M329" s="335">
        <v>0</v>
      </c>
      <c r="N329" s="335">
        <v>0</v>
      </c>
      <c r="O329" s="335">
        <v>0</v>
      </c>
      <c r="P329" s="335">
        <v>0</v>
      </c>
      <c r="Q329" s="335">
        <v>0</v>
      </c>
      <c r="R329" s="335">
        <v>0</v>
      </c>
      <c r="S329" s="335">
        <v>0</v>
      </c>
      <c r="U329" s="322"/>
    </row>
    <row r="330" spans="2:21" ht="24.75" customHeight="1">
      <c r="B330" s="333"/>
      <c r="C330" s="333"/>
      <c r="D330" s="333">
        <v>4390</v>
      </c>
      <c r="E330" s="334" t="s">
        <v>165</v>
      </c>
      <c r="F330" s="335">
        <v>500</v>
      </c>
      <c r="G330" s="335">
        <v>500</v>
      </c>
      <c r="H330" s="335">
        <v>500</v>
      </c>
      <c r="I330" s="335">
        <v>0</v>
      </c>
      <c r="J330" s="335">
        <v>500</v>
      </c>
      <c r="K330" s="335">
        <v>0</v>
      </c>
      <c r="L330" s="335">
        <v>0</v>
      </c>
      <c r="M330" s="335">
        <v>0</v>
      </c>
      <c r="N330" s="335">
        <v>0</v>
      </c>
      <c r="O330" s="335">
        <v>0</v>
      </c>
      <c r="P330" s="335">
        <v>0</v>
      </c>
      <c r="Q330" s="335">
        <v>0</v>
      </c>
      <c r="R330" s="335">
        <v>0</v>
      </c>
      <c r="S330" s="335">
        <v>0</v>
      </c>
      <c r="U330" s="322"/>
    </row>
    <row r="331" spans="2:21" ht="17.25" customHeight="1">
      <c r="B331" s="333"/>
      <c r="C331" s="333"/>
      <c r="D331" s="333">
        <v>4410</v>
      </c>
      <c r="E331" s="334" t="s">
        <v>151</v>
      </c>
      <c r="F331" s="335">
        <v>1100</v>
      </c>
      <c r="G331" s="335">
        <v>1100</v>
      </c>
      <c r="H331" s="335">
        <v>1100</v>
      </c>
      <c r="I331" s="335">
        <v>0</v>
      </c>
      <c r="J331" s="335">
        <v>1100</v>
      </c>
      <c r="K331" s="335">
        <v>0</v>
      </c>
      <c r="L331" s="335">
        <v>0</v>
      </c>
      <c r="M331" s="335">
        <v>0</v>
      </c>
      <c r="N331" s="335">
        <v>0</v>
      </c>
      <c r="O331" s="335">
        <v>0</v>
      </c>
      <c r="P331" s="335">
        <v>0</v>
      </c>
      <c r="Q331" s="335">
        <v>0</v>
      </c>
      <c r="R331" s="335">
        <v>0</v>
      </c>
      <c r="S331" s="335">
        <v>0</v>
      </c>
      <c r="U331" s="322"/>
    </row>
    <row r="332" spans="2:21" ht="17.25" customHeight="1">
      <c r="B332" s="333"/>
      <c r="C332" s="333"/>
      <c r="D332" s="333">
        <v>4430</v>
      </c>
      <c r="E332" s="334" t="s">
        <v>152</v>
      </c>
      <c r="F332" s="335">
        <v>500</v>
      </c>
      <c r="G332" s="335">
        <v>500</v>
      </c>
      <c r="H332" s="335">
        <v>500</v>
      </c>
      <c r="I332" s="335">
        <v>0</v>
      </c>
      <c r="J332" s="335">
        <v>500</v>
      </c>
      <c r="K332" s="335">
        <v>0</v>
      </c>
      <c r="L332" s="335">
        <v>0</v>
      </c>
      <c r="M332" s="335">
        <v>0</v>
      </c>
      <c r="N332" s="335">
        <v>0</v>
      </c>
      <c r="O332" s="335">
        <v>0</v>
      </c>
      <c r="P332" s="335">
        <v>0</v>
      </c>
      <c r="Q332" s="335">
        <v>0</v>
      </c>
      <c r="R332" s="335">
        <v>0</v>
      </c>
      <c r="S332" s="335">
        <v>0</v>
      </c>
      <c r="U332" s="322"/>
    </row>
    <row r="333" spans="2:21" ht="18.75" customHeight="1">
      <c r="B333" s="333"/>
      <c r="C333" s="333"/>
      <c r="D333" s="333">
        <v>4440</v>
      </c>
      <c r="E333" s="334" t="s">
        <v>153</v>
      </c>
      <c r="F333" s="335">
        <v>103371</v>
      </c>
      <c r="G333" s="335">
        <v>103371</v>
      </c>
      <c r="H333" s="335">
        <v>103371</v>
      </c>
      <c r="I333" s="335">
        <v>0</v>
      </c>
      <c r="J333" s="335">
        <v>103371</v>
      </c>
      <c r="K333" s="335">
        <v>0</v>
      </c>
      <c r="L333" s="335">
        <v>0</v>
      </c>
      <c r="M333" s="335">
        <v>0</v>
      </c>
      <c r="N333" s="335">
        <v>0</v>
      </c>
      <c r="O333" s="335">
        <v>0</v>
      </c>
      <c r="P333" s="335">
        <v>0</v>
      </c>
      <c r="Q333" s="335">
        <v>0</v>
      </c>
      <c r="R333" s="335">
        <v>0</v>
      </c>
      <c r="S333" s="335">
        <v>0</v>
      </c>
      <c r="U333" s="322"/>
    </row>
    <row r="334" spans="2:21" ht="25.5" customHeight="1">
      <c r="B334" s="333"/>
      <c r="C334" s="333"/>
      <c r="D334" s="333">
        <v>4700</v>
      </c>
      <c r="E334" s="334" t="s">
        <v>157</v>
      </c>
      <c r="F334" s="335">
        <v>4500</v>
      </c>
      <c r="G334" s="335">
        <v>4500</v>
      </c>
      <c r="H334" s="335">
        <v>4500</v>
      </c>
      <c r="I334" s="335">
        <v>0</v>
      </c>
      <c r="J334" s="335">
        <v>4500</v>
      </c>
      <c r="K334" s="335">
        <v>0</v>
      </c>
      <c r="L334" s="335">
        <v>0</v>
      </c>
      <c r="M334" s="335">
        <v>0</v>
      </c>
      <c r="N334" s="335">
        <v>0</v>
      </c>
      <c r="O334" s="335">
        <v>0</v>
      </c>
      <c r="P334" s="335">
        <v>0</v>
      </c>
      <c r="Q334" s="335">
        <v>0</v>
      </c>
      <c r="R334" s="335">
        <v>0</v>
      </c>
      <c r="S334" s="335">
        <v>0</v>
      </c>
      <c r="U334" s="322"/>
    </row>
    <row r="335" spans="2:21" ht="17.25" customHeight="1">
      <c r="B335" s="333"/>
      <c r="C335" s="333"/>
      <c r="D335" s="333">
        <v>4780</v>
      </c>
      <c r="E335" s="334" t="s">
        <v>196</v>
      </c>
      <c r="F335" s="335">
        <v>17800</v>
      </c>
      <c r="G335" s="335">
        <v>17800</v>
      </c>
      <c r="H335" s="335">
        <v>17800</v>
      </c>
      <c r="I335" s="335">
        <v>17800</v>
      </c>
      <c r="J335" s="335">
        <v>0</v>
      </c>
      <c r="K335" s="335">
        <v>0</v>
      </c>
      <c r="L335" s="335">
        <v>0</v>
      </c>
      <c r="M335" s="335">
        <v>0</v>
      </c>
      <c r="N335" s="335">
        <v>0</v>
      </c>
      <c r="O335" s="335">
        <v>0</v>
      </c>
      <c r="P335" s="335">
        <v>0</v>
      </c>
      <c r="Q335" s="335">
        <v>0</v>
      </c>
      <c r="R335" s="335">
        <v>0</v>
      </c>
      <c r="S335" s="335">
        <v>0</v>
      </c>
      <c r="U335" s="322"/>
    </row>
    <row r="336" spans="2:21" s="318" customFormat="1" ht="24" customHeight="1">
      <c r="B336" s="329"/>
      <c r="C336" s="329">
        <v>80114</v>
      </c>
      <c r="D336" s="329"/>
      <c r="E336" s="331" t="s">
        <v>74</v>
      </c>
      <c r="F336" s="332">
        <v>1270864</v>
      </c>
      <c r="G336" s="332">
        <v>1270864</v>
      </c>
      <c r="H336" s="332">
        <v>1266864</v>
      </c>
      <c r="I336" s="332">
        <v>1150079</v>
      </c>
      <c r="J336" s="332">
        <v>116785</v>
      </c>
      <c r="K336" s="332">
        <v>0</v>
      </c>
      <c r="L336" s="332">
        <v>4000</v>
      </c>
      <c r="M336" s="332">
        <v>0</v>
      </c>
      <c r="N336" s="332">
        <v>0</v>
      </c>
      <c r="O336" s="332">
        <v>0</v>
      </c>
      <c r="P336" s="332">
        <v>0</v>
      </c>
      <c r="Q336" s="332">
        <v>0</v>
      </c>
      <c r="R336" s="332">
        <v>0</v>
      </c>
      <c r="S336" s="332">
        <v>0</v>
      </c>
      <c r="U336" s="319"/>
    </row>
    <row r="337" spans="2:21" ht="17.25" customHeight="1">
      <c r="B337" s="333"/>
      <c r="C337" s="333"/>
      <c r="D337" s="333">
        <v>3020</v>
      </c>
      <c r="E337" s="334" t="s">
        <v>141</v>
      </c>
      <c r="F337" s="335">
        <v>4000</v>
      </c>
      <c r="G337" s="335">
        <v>4000</v>
      </c>
      <c r="H337" s="335">
        <v>0</v>
      </c>
      <c r="I337" s="335">
        <v>0</v>
      </c>
      <c r="J337" s="335">
        <v>0</v>
      </c>
      <c r="K337" s="335">
        <v>0</v>
      </c>
      <c r="L337" s="335">
        <v>4000</v>
      </c>
      <c r="M337" s="335">
        <v>0</v>
      </c>
      <c r="N337" s="335">
        <v>0</v>
      </c>
      <c r="O337" s="335">
        <v>0</v>
      </c>
      <c r="P337" s="335">
        <v>0</v>
      </c>
      <c r="Q337" s="335">
        <v>0</v>
      </c>
      <c r="R337" s="335">
        <v>0</v>
      </c>
      <c r="S337" s="335">
        <v>0</v>
      </c>
      <c r="U337" s="322"/>
    </row>
    <row r="338" spans="2:21" ht="17.25" customHeight="1">
      <c r="B338" s="333"/>
      <c r="C338" s="333"/>
      <c r="D338" s="333">
        <v>4010</v>
      </c>
      <c r="E338" s="334" t="s">
        <v>142</v>
      </c>
      <c r="F338" s="335">
        <v>898400</v>
      </c>
      <c r="G338" s="335">
        <v>898400</v>
      </c>
      <c r="H338" s="335">
        <v>898400</v>
      </c>
      <c r="I338" s="335">
        <v>898400</v>
      </c>
      <c r="J338" s="335">
        <v>0</v>
      </c>
      <c r="K338" s="335">
        <v>0</v>
      </c>
      <c r="L338" s="335">
        <v>0</v>
      </c>
      <c r="M338" s="335">
        <v>0</v>
      </c>
      <c r="N338" s="335">
        <v>0</v>
      </c>
      <c r="O338" s="335">
        <v>0</v>
      </c>
      <c r="P338" s="335">
        <v>0</v>
      </c>
      <c r="Q338" s="335">
        <v>0</v>
      </c>
      <c r="R338" s="335">
        <v>0</v>
      </c>
      <c r="S338" s="335">
        <v>0</v>
      </c>
      <c r="U338" s="322"/>
    </row>
    <row r="339" spans="2:21" ht="17.25" customHeight="1">
      <c r="B339" s="333"/>
      <c r="C339" s="333"/>
      <c r="D339" s="333">
        <v>4040</v>
      </c>
      <c r="E339" s="334" t="s">
        <v>143</v>
      </c>
      <c r="F339" s="335">
        <v>74708</v>
      </c>
      <c r="G339" s="335">
        <v>74708</v>
      </c>
      <c r="H339" s="335">
        <v>74708</v>
      </c>
      <c r="I339" s="335">
        <v>74708</v>
      </c>
      <c r="J339" s="335">
        <v>0</v>
      </c>
      <c r="K339" s="335">
        <v>0</v>
      </c>
      <c r="L339" s="335">
        <v>0</v>
      </c>
      <c r="M339" s="335">
        <v>0</v>
      </c>
      <c r="N339" s="335">
        <v>0</v>
      </c>
      <c r="O339" s="335">
        <v>0</v>
      </c>
      <c r="P339" s="335">
        <v>0</v>
      </c>
      <c r="Q339" s="335">
        <v>0</v>
      </c>
      <c r="R339" s="335">
        <v>0</v>
      </c>
      <c r="S339" s="335">
        <v>0</v>
      </c>
      <c r="U339" s="322"/>
    </row>
    <row r="340" spans="2:21" ht="17.25" customHeight="1">
      <c r="B340" s="333"/>
      <c r="C340" s="333"/>
      <c r="D340" s="333">
        <v>4110</v>
      </c>
      <c r="E340" s="334" t="s">
        <v>144</v>
      </c>
      <c r="F340" s="335">
        <v>156471</v>
      </c>
      <c r="G340" s="335">
        <v>156471</v>
      </c>
      <c r="H340" s="335">
        <v>156471</v>
      </c>
      <c r="I340" s="335">
        <v>156471</v>
      </c>
      <c r="J340" s="335">
        <v>0</v>
      </c>
      <c r="K340" s="335">
        <v>0</v>
      </c>
      <c r="L340" s="335">
        <v>0</v>
      </c>
      <c r="M340" s="335">
        <v>0</v>
      </c>
      <c r="N340" s="335">
        <v>0</v>
      </c>
      <c r="O340" s="335">
        <v>0</v>
      </c>
      <c r="P340" s="335">
        <v>0</v>
      </c>
      <c r="Q340" s="335">
        <v>0</v>
      </c>
      <c r="R340" s="335">
        <v>0</v>
      </c>
      <c r="S340" s="335">
        <v>0</v>
      </c>
      <c r="U340" s="322"/>
    </row>
    <row r="341" spans="2:21" ht="17.25" customHeight="1">
      <c r="B341" s="333"/>
      <c r="C341" s="333"/>
      <c r="D341" s="333">
        <v>4120</v>
      </c>
      <c r="E341" s="334" t="s">
        <v>145</v>
      </c>
      <c r="F341" s="335">
        <v>18500</v>
      </c>
      <c r="G341" s="335">
        <v>18500</v>
      </c>
      <c r="H341" s="335">
        <v>18500</v>
      </c>
      <c r="I341" s="335">
        <v>18500</v>
      </c>
      <c r="J341" s="335">
        <v>0</v>
      </c>
      <c r="K341" s="335">
        <v>0</v>
      </c>
      <c r="L341" s="335">
        <v>0</v>
      </c>
      <c r="M341" s="335">
        <v>0</v>
      </c>
      <c r="N341" s="335">
        <v>0</v>
      </c>
      <c r="O341" s="335">
        <v>0</v>
      </c>
      <c r="P341" s="335">
        <v>0</v>
      </c>
      <c r="Q341" s="335">
        <v>0</v>
      </c>
      <c r="R341" s="335">
        <v>0</v>
      </c>
      <c r="S341" s="335">
        <v>0</v>
      </c>
      <c r="U341" s="322"/>
    </row>
    <row r="342" spans="2:21" ht="17.25" customHeight="1">
      <c r="B342" s="333"/>
      <c r="C342" s="333"/>
      <c r="D342" s="333">
        <v>4170</v>
      </c>
      <c r="E342" s="334" t="s">
        <v>147</v>
      </c>
      <c r="F342" s="335">
        <v>2000</v>
      </c>
      <c r="G342" s="335">
        <v>2000</v>
      </c>
      <c r="H342" s="335">
        <v>2000</v>
      </c>
      <c r="I342" s="335">
        <v>2000</v>
      </c>
      <c r="J342" s="335">
        <v>0</v>
      </c>
      <c r="K342" s="335">
        <v>0</v>
      </c>
      <c r="L342" s="335">
        <v>0</v>
      </c>
      <c r="M342" s="335">
        <v>0</v>
      </c>
      <c r="N342" s="335">
        <v>0</v>
      </c>
      <c r="O342" s="335">
        <v>0</v>
      </c>
      <c r="P342" s="335">
        <v>0</v>
      </c>
      <c r="Q342" s="335">
        <v>0</v>
      </c>
      <c r="R342" s="335">
        <v>0</v>
      </c>
      <c r="S342" s="335">
        <v>0</v>
      </c>
      <c r="U342" s="322"/>
    </row>
    <row r="343" spans="2:21" ht="17.25" customHeight="1">
      <c r="B343" s="333"/>
      <c r="C343" s="333"/>
      <c r="D343" s="333">
        <v>4210</v>
      </c>
      <c r="E343" s="334" t="s">
        <v>136</v>
      </c>
      <c r="F343" s="335">
        <v>42000</v>
      </c>
      <c r="G343" s="335">
        <v>42000</v>
      </c>
      <c r="H343" s="335">
        <v>42000</v>
      </c>
      <c r="I343" s="335">
        <v>0</v>
      </c>
      <c r="J343" s="335">
        <v>42000</v>
      </c>
      <c r="K343" s="335">
        <v>0</v>
      </c>
      <c r="L343" s="335">
        <v>0</v>
      </c>
      <c r="M343" s="335">
        <v>0</v>
      </c>
      <c r="N343" s="335">
        <v>0</v>
      </c>
      <c r="O343" s="335">
        <v>0</v>
      </c>
      <c r="P343" s="335">
        <v>0</v>
      </c>
      <c r="Q343" s="335">
        <v>0</v>
      </c>
      <c r="R343" s="335">
        <v>0</v>
      </c>
      <c r="S343" s="335">
        <v>0</v>
      </c>
      <c r="U343" s="322"/>
    </row>
    <row r="344" spans="2:21" ht="17.25" customHeight="1">
      <c r="B344" s="333"/>
      <c r="C344" s="333"/>
      <c r="D344" s="333">
        <v>4260</v>
      </c>
      <c r="E344" s="334" t="s">
        <v>148</v>
      </c>
      <c r="F344" s="335">
        <v>11000</v>
      </c>
      <c r="G344" s="335">
        <v>11000</v>
      </c>
      <c r="H344" s="335">
        <v>11000</v>
      </c>
      <c r="I344" s="335">
        <v>0</v>
      </c>
      <c r="J344" s="335">
        <v>11000</v>
      </c>
      <c r="K344" s="335">
        <v>0</v>
      </c>
      <c r="L344" s="335">
        <v>0</v>
      </c>
      <c r="M344" s="335">
        <v>0</v>
      </c>
      <c r="N344" s="335">
        <v>0</v>
      </c>
      <c r="O344" s="335">
        <v>0</v>
      </c>
      <c r="P344" s="335">
        <v>0</v>
      </c>
      <c r="Q344" s="335">
        <v>0</v>
      </c>
      <c r="R344" s="335">
        <v>0</v>
      </c>
      <c r="S344" s="335">
        <v>0</v>
      </c>
      <c r="U344" s="322"/>
    </row>
    <row r="345" spans="2:21" ht="17.25" customHeight="1">
      <c r="B345" s="333"/>
      <c r="C345" s="333"/>
      <c r="D345" s="333">
        <v>4270</v>
      </c>
      <c r="E345" s="334" t="s">
        <v>149</v>
      </c>
      <c r="F345" s="335">
        <v>2300</v>
      </c>
      <c r="G345" s="335">
        <v>2300</v>
      </c>
      <c r="H345" s="335">
        <v>2300</v>
      </c>
      <c r="I345" s="335">
        <v>0</v>
      </c>
      <c r="J345" s="335">
        <v>2300</v>
      </c>
      <c r="K345" s="335">
        <v>0</v>
      </c>
      <c r="L345" s="335">
        <v>0</v>
      </c>
      <c r="M345" s="335">
        <v>0</v>
      </c>
      <c r="N345" s="335">
        <v>0</v>
      </c>
      <c r="O345" s="335">
        <v>0</v>
      </c>
      <c r="P345" s="335">
        <v>0</v>
      </c>
      <c r="Q345" s="335">
        <v>0</v>
      </c>
      <c r="R345" s="335">
        <v>0</v>
      </c>
      <c r="S345" s="335">
        <v>0</v>
      </c>
      <c r="U345" s="322"/>
    </row>
    <row r="346" spans="2:21" ht="17.25" customHeight="1">
      <c r="B346" s="333"/>
      <c r="C346" s="333"/>
      <c r="D346" s="333">
        <v>4280</v>
      </c>
      <c r="E346" s="334" t="s">
        <v>170</v>
      </c>
      <c r="F346" s="335">
        <v>2000</v>
      </c>
      <c r="G346" s="335">
        <v>2000</v>
      </c>
      <c r="H346" s="335">
        <v>2000</v>
      </c>
      <c r="I346" s="335">
        <v>0</v>
      </c>
      <c r="J346" s="335">
        <v>2000</v>
      </c>
      <c r="K346" s="335">
        <v>0</v>
      </c>
      <c r="L346" s="335">
        <v>0</v>
      </c>
      <c r="M346" s="335">
        <v>0</v>
      </c>
      <c r="N346" s="335">
        <v>0</v>
      </c>
      <c r="O346" s="335">
        <v>0</v>
      </c>
      <c r="P346" s="335">
        <v>0</v>
      </c>
      <c r="Q346" s="335">
        <v>0</v>
      </c>
      <c r="R346" s="335">
        <v>0</v>
      </c>
      <c r="S346" s="335">
        <v>0</v>
      </c>
      <c r="U346" s="322"/>
    </row>
    <row r="347" spans="2:21" ht="17.25" customHeight="1">
      <c r="B347" s="333"/>
      <c r="C347" s="333"/>
      <c r="D347" s="333">
        <v>4300</v>
      </c>
      <c r="E347" s="334" t="s">
        <v>129</v>
      </c>
      <c r="F347" s="335">
        <v>17000</v>
      </c>
      <c r="G347" s="335">
        <v>17000</v>
      </c>
      <c r="H347" s="335">
        <v>17000</v>
      </c>
      <c r="I347" s="335">
        <v>0</v>
      </c>
      <c r="J347" s="335">
        <v>17000</v>
      </c>
      <c r="K347" s="335">
        <v>0</v>
      </c>
      <c r="L347" s="335">
        <v>0</v>
      </c>
      <c r="M347" s="335">
        <v>0</v>
      </c>
      <c r="N347" s="335">
        <v>0</v>
      </c>
      <c r="O347" s="335">
        <v>0</v>
      </c>
      <c r="P347" s="335">
        <v>0</v>
      </c>
      <c r="Q347" s="335">
        <v>0</v>
      </c>
      <c r="R347" s="335">
        <v>0</v>
      </c>
      <c r="S347" s="335">
        <v>0</v>
      </c>
      <c r="U347" s="322"/>
    </row>
    <row r="348" spans="2:21" ht="19.5" customHeight="1">
      <c r="B348" s="333"/>
      <c r="C348" s="333"/>
      <c r="D348" s="333">
        <v>4360</v>
      </c>
      <c r="E348" s="334" t="s">
        <v>150</v>
      </c>
      <c r="F348" s="335">
        <v>12100</v>
      </c>
      <c r="G348" s="335">
        <v>12100</v>
      </c>
      <c r="H348" s="335">
        <v>12100</v>
      </c>
      <c r="I348" s="335">
        <v>0</v>
      </c>
      <c r="J348" s="335">
        <v>12100</v>
      </c>
      <c r="K348" s="335">
        <v>0</v>
      </c>
      <c r="L348" s="335">
        <v>0</v>
      </c>
      <c r="M348" s="335">
        <v>0</v>
      </c>
      <c r="N348" s="335">
        <v>0</v>
      </c>
      <c r="O348" s="335">
        <v>0</v>
      </c>
      <c r="P348" s="335">
        <v>0</v>
      </c>
      <c r="Q348" s="335">
        <v>0</v>
      </c>
      <c r="R348" s="335">
        <v>0</v>
      </c>
      <c r="S348" s="335">
        <v>0</v>
      </c>
      <c r="U348" s="322"/>
    </row>
    <row r="349" spans="2:21" ht="17.25" customHeight="1">
      <c r="B349" s="333"/>
      <c r="C349" s="333"/>
      <c r="D349" s="333">
        <v>4410</v>
      </c>
      <c r="E349" s="334" t="s">
        <v>151</v>
      </c>
      <c r="F349" s="335">
        <v>3000</v>
      </c>
      <c r="G349" s="335">
        <v>3000</v>
      </c>
      <c r="H349" s="335">
        <v>3000</v>
      </c>
      <c r="I349" s="335">
        <v>0</v>
      </c>
      <c r="J349" s="335">
        <v>3000</v>
      </c>
      <c r="K349" s="335">
        <v>0</v>
      </c>
      <c r="L349" s="335">
        <v>0</v>
      </c>
      <c r="M349" s="335">
        <v>0</v>
      </c>
      <c r="N349" s="335">
        <v>0</v>
      </c>
      <c r="O349" s="335">
        <v>0</v>
      </c>
      <c r="P349" s="335">
        <v>0</v>
      </c>
      <c r="Q349" s="335">
        <v>0</v>
      </c>
      <c r="R349" s="335">
        <v>0</v>
      </c>
      <c r="S349" s="335">
        <v>0</v>
      </c>
      <c r="U349" s="322"/>
    </row>
    <row r="350" spans="2:21" ht="17.25" customHeight="1">
      <c r="B350" s="333"/>
      <c r="C350" s="333"/>
      <c r="D350" s="333">
        <v>4430</v>
      </c>
      <c r="E350" s="334" t="s">
        <v>152</v>
      </c>
      <c r="F350" s="335">
        <v>600</v>
      </c>
      <c r="G350" s="335">
        <v>600</v>
      </c>
      <c r="H350" s="335">
        <v>600</v>
      </c>
      <c r="I350" s="335">
        <v>0</v>
      </c>
      <c r="J350" s="335">
        <v>600</v>
      </c>
      <c r="K350" s="335">
        <v>0</v>
      </c>
      <c r="L350" s="335">
        <v>0</v>
      </c>
      <c r="M350" s="335">
        <v>0</v>
      </c>
      <c r="N350" s="335">
        <v>0</v>
      </c>
      <c r="O350" s="335">
        <v>0</v>
      </c>
      <c r="P350" s="335">
        <v>0</v>
      </c>
      <c r="Q350" s="335">
        <v>0</v>
      </c>
      <c r="R350" s="335">
        <v>0</v>
      </c>
      <c r="S350" s="335">
        <v>0</v>
      </c>
      <c r="U350" s="322"/>
    </row>
    <row r="351" spans="2:21" ht="18.75" customHeight="1">
      <c r="B351" s="333"/>
      <c r="C351" s="333"/>
      <c r="D351" s="333">
        <v>4440</v>
      </c>
      <c r="E351" s="334" t="s">
        <v>153</v>
      </c>
      <c r="F351" s="335">
        <v>20785</v>
      </c>
      <c r="G351" s="335">
        <v>20785</v>
      </c>
      <c r="H351" s="335">
        <v>20785</v>
      </c>
      <c r="I351" s="335">
        <v>0</v>
      </c>
      <c r="J351" s="335">
        <v>20785</v>
      </c>
      <c r="K351" s="335">
        <v>0</v>
      </c>
      <c r="L351" s="335">
        <v>0</v>
      </c>
      <c r="M351" s="335">
        <v>0</v>
      </c>
      <c r="N351" s="335">
        <v>0</v>
      </c>
      <c r="O351" s="335">
        <v>0</v>
      </c>
      <c r="P351" s="335">
        <v>0</v>
      </c>
      <c r="Q351" s="335">
        <v>0</v>
      </c>
      <c r="R351" s="335">
        <v>0</v>
      </c>
      <c r="S351" s="335">
        <v>0</v>
      </c>
      <c r="U351" s="322"/>
    </row>
    <row r="352" spans="2:21" ht="25.5" customHeight="1">
      <c r="B352" s="333"/>
      <c r="C352" s="333"/>
      <c r="D352" s="333">
        <v>4700</v>
      </c>
      <c r="E352" s="334" t="s">
        <v>157</v>
      </c>
      <c r="F352" s="335">
        <v>6000</v>
      </c>
      <c r="G352" s="335">
        <v>6000</v>
      </c>
      <c r="H352" s="335">
        <v>6000</v>
      </c>
      <c r="I352" s="335">
        <v>0</v>
      </c>
      <c r="J352" s="335">
        <v>6000</v>
      </c>
      <c r="K352" s="335">
        <v>0</v>
      </c>
      <c r="L352" s="335">
        <v>0</v>
      </c>
      <c r="M352" s="335">
        <v>0</v>
      </c>
      <c r="N352" s="335">
        <v>0</v>
      </c>
      <c r="O352" s="335">
        <v>0</v>
      </c>
      <c r="P352" s="335">
        <v>0</v>
      </c>
      <c r="Q352" s="335">
        <v>0</v>
      </c>
      <c r="R352" s="335">
        <v>0</v>
      </c>
      <c r="S352" s="335">
        <v>0</v>
      </c>
      <c r="U352" s="322"/>
    </row>
    <row r="353" spans="2:21" s="318" customFormat="1" ht="17.25" customHeight="1">
      <c r="B353" s="329"/>
      <c r="C353" s="329">
        <v>80120</v>
      </c>
      <c r="D353" s="329"/>
      <c r="E353" s="331" t="s">
        <v>75</v>
      </c>
      <c r="F353" s="332">
        <v>8796303</v>
      </c>
      <c r="G353" s="332">
        <v>8796303</v>
      </c>
      <c r="H353" s="332">
        <v>7680788</v>
      </c>
      <c r="I353" s="332">
        <v>6431068</v>
      </c>
      <c r="J353" s="332">
        <v>1249720</v>
      </c>
      <c r="K353" s="332">
        <v>1015715</v>
      </c>
      <c r="L353" s="332">
        <v>99800</v>
      </c>
      <c r="M353" s="332">
        <v>0</v>
      </c>
      <c r="N353" s="332">
        <v>0</v>
      </c>
      <c r="O353" s="332">
        <v>0</v>
      </c>
      <c r="P353" s="332">
        <v>0</v>
      </c>
      <c r="Q353" s="332">
        <v>0</v>
      </c>
      <c r="R353" s="332">
        <v>0</v>
      </c>
      <c r="S353" s="332">
        <v>0</v>
      </c>
      <c r="U353" s="319"/>
    </row>
    <row r="354" spans="2:21" ht="24.75" customHeight="1">
      <c r="B354" s="333"/>
      <c r="C354" s="333"/>
      <c r="D354" s="333">
        <v>2540</v>
      </c>
      <c r="E354" s="334" t="s">
        <v>198</v>
      </c>
      <c r="F354" s="335">
        <v>1015715</v>
      </c>
      <c r="G354" s="335">
        <v>1015715</v>
      </c>
      <c r="H354" s="335">
        <v>0</v>
      </c>
      <c r="I354" s="335">
        <v>0</v>
      </c>
      <c r="J354" s="335">
        <v>0</v>
      </c>
      <c r="K354" s="335">
        <v>1015715</v>
      </c>
      <c r="L354" s="335">
        <v>0</v>
      </c>
      <c r="M354" s="335">
        <v>0</v>
      </c>
      <c r="N354" s="335">
        <v>0</v>
      </c>
      <c r="O354" s="335">
        <v>0</v>
      </c>
      <c r="P354" s="335">
        <v>0</v>
      </c>
      <c r="Q354" s="335">
        <v>0</v>
      </c>
      <c r="R354" s="335">
        <v>0</v>
      </c>
      <c r="S354" s="335">
        <v>0</v>
      </c>
      <c r="U354" s="322"/>
    </row>
    <row r="355" spans="2:21" ht="17.25" customHeight="1">
      <c r="B355" s="333"/>
      <c r="C355" s="333"/>
      <c r="D355" s="333">
        <v>3020</v>
      </c>
      <c r="E355" s="334" t="s">
        <v>141</v>
      </c>
      <c r="F355" s="335">
        <v>99800</v>
      </c>
      <c r="G355" s="335">
        <v>99800</v>
      </c>
      <c r="H355" s="335">
        <v>0</v>
      </c>
      <c r="I355" s="335">
        <v>0</v>
      </c>
      <c r="J355" s="335">
        <v>0</v>
      </c>
      <c r="K355" s="335">
        <v>0</v>
      </c>
      <c r="L355" s="335">
        <v>99800</v>
      </c>
      <c r="M355" s="335">
        <v>0</v>
      </c>
      <c r="N355" s="335">
        <v>0</v>
      </c>
      <c r="O355" s="335">
        <v>0</v>
      </c>
      <c r="P355" s="335">
        <v>0</v>
      </c>
      <c r="Q355" s="335">
        <v>0</v>
      </c>
      <c r="R355" s="335">
        <v>0</v>
      </c>
      <c r="S355" s="335">
        <v>0</v>
      </c>
      <c r="U355" s="322"/>
    </row>
    <row r="356" spans="2:21" ht="17.25" customHeight="1">
      <c r="B356" s="333"/>
      <c r="C356" s="333"/>
      <c r="D356" s="333">
        <v>4010</v>
      </c>
      <c r="E356" s="334" t="s">
        <v>142</v>
      </c>
      <c r="F356" s="335">
        <v>4986400</v>
      </c>
      <c r="G356" s="335">
        <v>4986400</v>
      </c>
      <c r="H356" s="335">
        <v>4986400</v>
      </c>
      <c r="I356" s="335">
        <v>4986400</v>
      </c>
      <c r="J356" s="335">
        <v>0</v>
      </c>
      <c r="K356" s="335">
        <v>0</v>
      </c>
      <c r="L356" s="335">
        <v>0</v>
      </c>
      <c r="M356" s="335">
        <v>0</v>
      </c>
      <c r="N356" s="335">
        <v>0</v>
      </c>
      <c r="O356" s="335">
        <v>0</v>
      </c>
      <c r="P356" s="335">
        <v>0</v>
      </c>
      <c r="Q356" s="335">
        <v>0</v>
      </c>
      <c r="R356" s="335">
        <v>0</v>
      </c>
      <c r="S356" s="335">
        <v>0</v>
      </c>
      <c r="U356" s="322"/>
    </row>
    <row r="357" spans="2:21" ht="17.25" customHeight="1">
      <c r="B357" s="333"/>
      <c r="C357" s="333"/>
      <c r="D357" s="333">
        <v>4040</v>
      </c>
      <c r="E357" s="334" t="s">
        <v>143</v>
      </c>
      <c r="F357" s="335">
        <v>443072</v>
      </c>
      <c r="G357" s="335">
        <v>443072</v>
      </c>
      <c r="H357" s="335">
        <v>443072</v>
      </c>
      <c r="I357" s="335">
        <v>443072</v>
      </c>
      <c r="J357" s="335">
        <v>0</v>
      </c>
      <c r="K357" s="335">
        <v>0</v>
      </c>
      <c r="L357" s="335">
        <v>0</v>
      </c>
      <c r="M357" s="335">
        <v>0</v>
      </c>
      <c r="N357" s="335">
        <v>0</v>
      </c>
      <c r="O357" s="335">
        <v>0</v>
      </c>
      <c r="P357" s="335">
        <v>0</v>
      </c>
      <c r="Q357" s="335">
        <v>0</v>
      </c>
      <c r="R357" s="335">
        <v>0</v>
      </c>
      <c r="S357" s="335">
        <v>0</v>
      </c>
      <c r="U357" s="322"/>
    </row>
    <row r="358" spans="2:21" ht="17.25" customHeight="1">
      <c r="B358" s="333"/>
      <c r="C358" s="333"/>
      <c r="D358" s="333">
        <v>4110</v>
      </c>
      <c r="E358" s="334" t="s">
        <v>144</v>
      </c>
      <c r="F358" s="335">
        <v>870986</v>
      </c>
      <c r="G358" s="335">
        <v>870986</v>
      </c>
      <c r="H358" s="335">
        <v>870986</v>
      </c>
      <c r="I358" s="335">
        <v>870986</v>
      </c>
      <c r="J358" s="335">
        <v>0</v>
      </c>
      <c r="K358" s="335">
        <v>0</v>
      </c>
      <c r="L358" s="335">
        <v>0</v>
      </c>
      <c r="M358" s="335">
        <v>0</v>
      </c>
      <c r="N358" s="335">
        <v>0</v>
      </c>
      <c r="O358" s="335">
        <v>0</v>
      </c>
      <c r="P358" s="335">
        <v>0</v>
      </c>
      <c r="Q358" s="335">
        <v>0</v>
      </c>
      <c r="R358" s="335">
        <v>0</v>
      </c>
      <c r="S358" s="335">
        <v>0</v>
      </c>
      <c r="U358" s="322"/>
    </row>
    <row r="359" spans="2:21" ht="17.25" customHeight="1">
      <c r="B359" s="333"/>
      <c r="C359" s="333"/>
      <c r="D359" s="333">
        <v>4120</v>
      </c>
      <c r="E359" s="334" t="s">
        <v>145</v>
      </c>
      <c r="F359" s="335">
        <v>128110</v>
      </c>
      <c r="G359" s="335">
        <v>128110</v>
      </c>
      <c r="H359" s="335">
        <v>128110</v>
      </c>
      <c r="I359" s="335">
        <v>128110</v>
      </c>
      <c r="J359" s="335">
        <v>0</v>
      </c>
      <c r="K359" s="335">
        <v>0</v>
      </c>
      <c r="L359" s="335">
        <v>0</v>
      </c>
      <c r="M359" s="335">
        <v>0</v>
      </c>
      <c r="N359" s="335">
        <v>0</v>
      </c>
      <c r="O359" s="335">
        <v>0</v>
      </c>
      <c r="P359" s="335">
        <v>0</v>
      </c>
      <c r="Q359" s="335">
        <v>0</v>
      </c>
      <c r="R359" s="335">
        <v>0</v>
      </c>
      <c r="S359" s="335">
        <v>0</v>
      </c>
      <c r="U359" s="322"/>
    </row>
    <row r="360" spans="2:21" ht="24.75" customHeight="1">
      <c r="B360" s="333"/>
      <c r="C360" s="333"/>
      <c r="D360" s="333">
        <v>4140</v>
      </c>
      <c r="E360" s="334" t="s">
        <v>146</v>
      </c>
      <c r="F360" s="335">
        <v>2500</v>
      </c>
      <c r="G360" s="335">
        <v>2500</v>
      </c>
      <c r="H360" s="335">
        <v>2500</v>
      </c>
      <c r="I360" s="335">
        <v>0</v>
      </c>
      <c r="J360" s="335">
        <v>2500</v>
      </c>
      <c r="K360" s="335">
        <v>0</v>
      </c>
      <c r="L360" s="335">
        <v>0</v>
      </c>
      <c r="M360" s="335">
        <v>0</v>
      </c>
      <c r="N360" s="335">
        <v>0</v>
      </c>
      <c r="O360" s="335">
        <v>0</v>
      </c>
      <c r="P360" s="335">
        <v>0</v>
      </c>
      <c r="Q360" s="335">
        <v>0</v>
      </c>
      <c r="R360" s="335">
        <v>0</v>
      </c>
      <c r="S360" s="335">
        <v>0</v>
      </c>
      <c r="U360" s="322"/>
    </row>
    <row r="361" spans="2:21" ht="17.25" customHeight="1">
      <c r="B361" s="333"/>
      <c r="C361" s="333"/>
      <c r="D361" s="333">
        <v>4170</v>
      </c>
      <c r="E361" s="334" t="s">
        <v>147</v>
      </c>
      <c r="F361" s="335">
        <v>2500</v>
      </c>
      <c r="G361" s="335">
        <v>2500</v>
      </c>
      <c r="H361" s="335">
        <v>2500</v>
      </c>
      <c r="I361" s="335">
        <v>2500</v>
      </c>
      <c r="J361" s="335">
        <v>0</v>
      </c>
      <c r="K361" s="335">
        <v>0</v>
      </c>
      <c r="L361" s="335">
        <v>0</v>
      </c>
      <c r="M361" s="335">
        <v>0</v>
      </c>
      <c r="N361" s="335">
        <v>0</v>
      </c>
      <c r="O361" s="335">
        <v>0</v>
      </c>
      <c r="P361" s="335">
        <v>0</v>
      </c>
      <c r="Q361" s="335">
        <v>0</v>
      </c>
      <c r="R361" s="335">
        <v>0</v>
      </c>
      <c r="S361" s="335">
        <v>0</v>
      </c>
      <c r="U361" s="322"/>
    </row>
    <row r="362" spans="2:21" ht="17.25" customHeight="1">
      <c r="B362" s="333"/>
      <c r="C362" s="333"/>
      <c r="D362" s="333">
        <v>4210</v>
      </c>
      <c r="E362" s="334" t="s">
        <v>136</v>
      </c>
      <c r="F362" s="335">
        <v>221700</v>
      </c>
      <c r="G362" s="335">
        <v>221700</v>
      </c>
      <c r="H362" s="335">
        <v>221700</v>
      </c>
      <c r="I362" s="335">
        <v>0</v>
      </c>
      <c r="J362" s="335">
        <v>221700</v>
      </c>
      <c r="K362" s="335">
        <v>0</v>
      </c>
      <c r="L362" s="335">
        <v>0</v>
      </c>
      <c r="M362" s="335">
        <v>0</v>
      </c>
      <c r="N362" s="335">
        <v>0</v>
      </c>
      <c r="O362" s="335">
        <v>0</v>
      </c>
      <c r="P362" s="335">
        <v>0</v>
      </c>
      <c r="Q362" s="335">
        <v>0</v>
      </c>
      <c r="R362" s="335">
        <v>0</v>
      </c>
      <c r="S362" s="335">
        <v>0</v>
      </c>
      <c r="U362" s="322"/>
    </row>
    <row r="363" spans="2:21" ht="17.25" customHeight="1">
      <c r="B363" s="333"/>
      <c r="C363" s="333"/>
      <c r="D363" s="333">
        <v>4240</v>
      </c>
      <c r="E363" s="334" t="s">
        <v>467</v>
      </c>
      <c r="F363" s="335">
        <v>63000</v>
      </c>
      <c r="G363" s="335">
        <v>63000</v>
      </c>
      <c r="H363" s="335">
        <v>63000</v>
      </c>
      <c r="I363" s="335">
        <v>0</v>
      </c>
      <c r="J363" s="335">
        <v>63000</v>
      </c>
      <c r="K363" s="335">
        <v>0</v>
      </c>
      <c r="L363" s="335">
        <v>0</v>
      </c>
      <c r="M363" s="335">
        <v>0</v>
      </c>
      <c r="N363" s="335">
        <v>0</v>
      </c>
      <c r="O363" s="335">
        <v>0</v>
      </c>
      <c r="P363" s="335">
        <v>0</v>
      </c>
      <c r="Q363" s="335">
        <v>0</v>
      </c>
      <c r="R363" s="335">
        <v>0</v>
      </c>
      <c r="S363" s="335">
        <v>0</v>
      </c>
      <c r="U363" s="322"/>
    </row>
    <row r="364" spans="2:21" ht="17.25" customHeight="1">
      <c r="B364" s="333"/>
      <c r="C364" s="333"/>
      <c r="D364" s="333">
        <v>4260</v>
      </c>
      <c r="E364" s="334" t="s">
        <v>148</v>
      </c>
      <c r="F364" s="335">
        <v>277927</v>
      </c>
      <c r="G364" s="335">
        <v>277927</v>
      </c>
      <c r="H364" s="335">
        <v>277927</v>
      </c>
      <c r="I364" s="335">
        <v>0</v>
      </c>
      <c r="J364" s="335">
        <v>277927</v>
      </c>
      <c r="K364" s="335">
        <v>0</v>
      </c>
      <c r="L364" s="335">
        <v>0</v>
      </c>
      <c r="M364" s="335">
        <v>0</v>
      </c>
      <c r="N364" s="335">
        <v>0</v>
      </c>
      <c r="O364" s="335">
        <v>0</v>
      </c>
      <c r="P364" s="335">
        <v>0</v>
      </c>
      <c r="Q364" s="335">
        <v>0</v>
      </c>
      <c r="R364" s="335">
        <v>0</v>
      </c>
      <c r="S364" s="335">
        <v>0</v>
      </c>
      <c r="U364" s="322"/>
    </row>
    <row r="365" spans="2:21" ht="17.25" customHeight="1">
      <c r="B365" s="333"/>
      <c r="C365" s="333"/>
      <c r="D365" s="333">
        <v>4270</v>
      </c>
      <c r="E365" s="334" t="s">
        <v>149</v>
      </c>
      <c r="F365" s="335">
        <v>211300</v>
      </c>
      <c r="G365" s="335">
        <v>211300</v>
      </c>
      <c r="H365" s="335">
        <v>211300</v>
      </c>
      <c r="I365" s="335">
        <v>0</v>
      </c>
      <c r="J365" s="335">
        <v>211300</v>
      </c>
      <c r="K365" s="335">
        <v>0</v>
      </c>
      <c r="L365" s="335">
        <v>0</v>
      </c>
      <c r="M365" s="335">
        <v>0</v>
      </c>
      <c r="N365" s="335">
        <v>0</v>
      </c>
      <c r="O365" s="335">
        <v>0</v>
      </c>
      <c r="P365" s="335">
        <v>0</v>
      </c>
      <c r="Q365" s="335">
        <v>0</v>
      </c>
      <c r="R365" s="335">
        <v>0</v>
      </c>
      <c r="S365" s="335">
        <v>0</v>
      </c>
      <c r="U365" s="322"/>
    </row>
    <row r="366" spans="2:21" ht="17.25" customHeight="1">
      <c r="B366" s="333"/>
      <c r="C366" s="333"/>
      <c r="D366" s="333">
        <v>4280</v>
      </c>
      <c r="E366" s="334" t="s">
        <v>170</v>
      </c>
      <c r="F366" s="335">
        <v>9500</v>
      </c>
      <c r="G366" s="335">
        <v>9500</v>
      </c>
      <c r="H366" s="335">
        <v>9500</v>
      </c>
      <c r="I366" s="335">
        <v>0</v>
      </c>
      <c r="J366" s="335">
        <v>9500</v>
      </c>
      <c r="K366" s="335">
        <v>0</v>
      </c>
      <c r="L366" s="335">
        <v>0</v>
      </c>
      <c r="M366" s="335">
        <v>0</v>
      </c>
      <c r="N366" s="335">
        <v>0</v>
      </c>
      <c r="O366" s="335">
        <v>0</v>
      </c>
      <c r="P366" s="335">
        <v>0</v>
      </c>
      <c r="Q366" s="335">
        <v>0</v>
      </c>
      <c r="R366" s="335">
        <v>0</v>
      </c>
      <c r="S366" s="335">
        <v>0</v>
      </c>
      <c r="U366" s="322"/>
    </row>
    <row r="367" spans="2:21" ht="17.25" customHeight="1">
      <c r="B367" s="333"/>
      <c r="C367" s="333"/>
      <c r="D367" s="333">
        <v>4300</v>
      </c>
      <c r="E367" s="334" t="s">
        <v>129</v>
      </c>
      <c r="F367" s="335">
        <v>149200</v>
      </c>
      <c r="G367" s="335">
        <v>149200</v>
      </c>
      <c r="H367" s="335">
        <v>149200</v>
      </c>
      <c r="I367" s="335">
        <v>0</v>
      </c>
      <c r="J367" s="335">
        <v>149200</v>
      </c>
      <c r="K367" s="335">
        <v>0</v>
      </c>
      <c r="L367" s="335">
        <v>0</v>
      </c>
      <c r="M367" s="335">
        <v>0</v>
      </c>
      <c r="N367" s="335">
        <v>0</v>
      </c>
      <c r="O367" s="335">
        <v>0</v>
      </c>
      <c r="P367" s="335">
        <v>0</v>
      </c>
      <c r="Q367" s="335">
        <v>0</v>
      </c>
      <c r="R367" s="335">
        <v>0</v>
      </c>
      <c r="S367" s="335">
        <v>0</v>
      </c>
      <c r="U367" s="322"/>
    </row>
    <row r="368" spans="2:21" ht="19.5" customHeight="1">
      <c r="B368" s="333"/>
      <c r="C368" s="333"/>
      <c r="D368" s="333">
        <v>4360</v>
      </c>
      <c r="E368" s="334" t="s">
        <v>150</v>
      </c>
      <c r="F368" s="335">
        <v>19200</v>
      </c>
      <c r="G368" s="335">
        <v>19200</v>
      </c>
      <c r="H368" s="335">
        <v>19200</v>
      </c>
      <c r="I368" s="335">
        <v>0</v>
      </c>
      <c r="J368" s="335">
        <v>19200</v>
      </c>
      <c r="K368" s="335">
        <v>0</v>
      </c>
      <c r="L368" s="335">
        <v>0</v>
      </c>
      <c r="M368" s="335">
        <v>0</v>
      </c>
      <c r="N368" s="335">
        <v>0</v>
      </c>
      <c r="O368" s="335">
        <v>0</v>
      </c>
      <c r="P368" s="335">
        <v>0</v>
      </c>
      <c r="Q368" s="335">
        <v>0</v>
      </c>
      <c r="R368" s="335">
        <v>0</v>
      </c>
      <c r="S368" s="335">
        <v>0</v>
      </c>
      <c r="U368" s="322"/>
    </row>
    <row r="369" spans="2:21" ht="24.75" customHeight="1">
      <c r="B369" s="333"/>
      <c r="C369" s="333"/>
      <c r="D369" s="333">
        <v>4390</v>
      </c>
      <c r="E369" s="334" t="s">
        <v>165</v>
      </c>
      <c r="F369" s="335">
        <v>500</v>
      </c>
      <c r="G369" s="335">
        <v>500</v>
      </c>
      <c r="H369" s="335">
        <v>500</v>
      </c>
      <c r="I369" s="335">
        <v>0</v>
      </c>
      <c r="J369" s="335">
        <v>500</v>
      </c>
      <c r="K369" s="335">
        <v>0</v>
      </c>
      <c r="L369" s="335">
        <v>0</v>
      </c>
      <c r="M369" s="335">
        <v>0</v>
      </c>
      <c r="N369" s="335">
        <v>0</v>
      </c>
      <c r="O369" s="335">
        <v>0</v>
      </c>
      <c r="P369" s="335">
        <v>0</v>
      </c>
      <c r="Q369" s="335">
        <v>0</v>
      </c>
      <c r="R369" s="335">
        <v>0</v>
      </c>
      <c r="S369" s="335">
        <v>0</v>
      </c>
      <c r="U369" s="322"/>
    </row>
    <row r="370" spans="2:21" ht="17.25" customHeight="1">
      <c r="B370" s="333"/>
      <c r="C370" s="333"/>
      <c r="D370" s="333">
        <v>4410</v>
      </c>
      <c r="E370" s="334" t="s">
        <v>151</v>
      </c>
      <c r="F370" s="335">
        <v>2000</v>
      </c>
      <c r="G370" s="335">
        <v>2000</v>
      </c>
      <c r="H370" s="335">
        <v>2000</v>
      </c>
      <c r="I370" s="335">
        <v>0</v>
      </c>
      <c r="J370" s="335">
        <v>2000</v>
      </c>
      <c r="K370" s="335">
        <v>0</v>
      </c>
      <c r="L370" s="335">
        <v>0</v>
      </c>
      <c r="M370" s="335">
        <v>0</v>
      </c>
      <c r="N370" s="335">
        <v>0</v>
      </c>
      <c r="O370" s="335">
        <v>0</v>
      </c>
      <c r="P370" s="335">
        <v>0</v>
      </c>
      <c r="Q370" s="335">
        <v>0</v>
      </c>
      <c r="R370" s="335">
        <v>0</v>
      </c>
      <c r="S370" s="335">
        <v>0</v>
      </c>
      <c r="U370" s="322"/>
    </row>
    <row r="371" spans="2:21" ht="17.25" customHeight="1">
      <c r="B371" s="333"/>
      <c r="C371" s="333"/>
      <c r="D371" s="333">
        <v>4430</v>
      </c>
      <c r="E371" s="334" t="s">
        <v>152</v>
      </c>
      <c r="F371" s="335">
        <v>10500</v>
      </c>
      <c r="G371" s="335">
        <v>10500</v>
      </c>
      <c r="H371" s="335">
        <v>10500</v>
      </c>
      <c r="I371" s="335">
        <v>0</v>
      </c>
      <c r="J371" s="335">
        <v>10500</v>
      </c>
      <c r="K371" s="335">
        <v>0</v>
      </c>
      <c r="L371" s="335">
        <v>0</v>
      </c>
      <c r="M371" s="335">
        <v>0</v>
      </c>
      <c r="N371" s="335">
        <v>0</v>
      </c>
      <c r="O371" s="335">
        <v>0</v>
      </c>
      <c r="P371" s="335">
        <v>0</v>
      </c>
      <c r="Q371" s="335">
        <v>0</v>
      </c>
      <c r="R371" s="335">
        <v>0</v>
      </c>
      <c r="S371" s="335">
        <v>0</v>
      </c>
      <c r="U371" s="322"/>
    </row>
    <row r="372" spans="2:21" ht="18.75" customHeight="1">
      <c r="B372" s="333"/>
      <c r="C372" s="333"/>
      <c r="D372" s="333">
        <v>4440</v>
      </c>
      <c r="E372" s="334" t="s">
        <v>153</v>
      </c>
      <c r="F372" s="335">
        <v>275893</v>
      </c>
      <c r="G372" s="335">
        <v>275893</v>
      </c>
      <c r="H372" s="335">
        <v>275893</v>
      </c>
      <c r="I372" s="335">
        <v>0</v>
      </c>
      <c r="J372" s="335">
        <v>275893</v>
      </c>
      <c r="K372" s="335">
        <v>0</v>
      </c>
      <c r="L372" s="335">
        <v>0</v>
      </c>
      <c r="M372" s="335">
        <v>0</v>
      </c>
      <c r="N372" s="335">
        <v>0</v>
      </c>
      <c r="O372" s="335">
        <v>0</v>
      </c>
      <c r="P372" s="335">
        <v>0</v>
      </c>
      <c r="Q372" s="335">
        <v>0</v>
      </c>
      <c r="R372" s="335">
        <v>0</v>
      </c>
      <c r="S372" s="335">
        <v>0</v>
      </c>
      <c r="U372" s="322"/>
    </row>
    <row r="373" spans="2:21" ht="25.5" customHeight="1">
      <c r="B373" s="333"/>
      <c r="C373" s="333"/>
      <c r="D373" s="333">
        <v>4700</v>
      </c>
      <c r="E373" s="334" t="s">
        <v>157</v>
      </c>
      <c r="F373" s="335">
        <v>6500</v>
      </c>
      <c r="G373" s="335">
        <v>6500</v>
      </c>
      <c r="H373" s="335">
        <v>6500</v>
      </c>
      <c r="I373" s="335">
        <v>0</v>
      </c>
      <c r="J373" s="335">
        <v>6500</v>
      </c>
      <c r="K373" s="335">
        <v>0</v>
      </c>
      <c r="L373" s="335">
        <v>0</v>
      </c>
      <c r="M373" s="335">
        <v>0</v>
      </c>
      <c r="N373" s="335">
        <v>0</v>
      </c>
      <c r="O373" s="335">
        <v>0</v>
      </c>
      <c r="P373" s="335">
        <v>0</v>
      </c>
      <c r="Q373" s="335">
        <v>0</v>
      </c>
      <c r="R373" s="335">
        <v>0</v>
      </c>
      <c r="S373" s="335">
        <v>0</v>
      </c>
      <c r="U373" s="322"/>
    </row>
    <row r="374" spans="2:21" s="318" customFormat="1" ht="17.25" customHeight="1">
      <c r="B374" s="329"/>
      <c r="C374" s="329">
        <v>80130</v>
      </c>
      <c r="D374" s="329"/>
      <c r="E374" s="331" t="s">
        <v>76</v>
      </c>
      <c r="F374" s="332">
        <v>10974343</v>
      </c>
      <c r="G374" s="332">
        <v>10974343</v>
      </c>
      <c r="H374" s="332">
        <v>10299211</v>
      </c>
      <c r="I374" s="332">
        <v>8875120</v>
      </c>
      <c r="J374" s="332">
        <v>1424091</v>
      </c>
      <c r="K374" s="332">
        <v>621632</v>
      </c>
      <c r="L374" s="332">
        <v>53500</v>
      </c>
      <c r="M374" s="332">
        <v>0</v>
      </c>
      <c r="N374" s="332">
        <v>0</v>
      </c>
      <c r="O374" s="332">
        <v>0</v>
      </c>
      <c r="P374" s="332">
        <v>0</v>
      </c>
      <c r="Q374" s="332">
        <v>0</v>
      </c>
      <c r="R374" s="332">
        <v>0</v>
      </c>
      <c r="S374" s="332">
        <v>0</v>
      </c>
      <c r="U374" s="319"/>
    </row>
    <row r="375" spans="2:21" ht="24.75" customHeight="1">
      <c r="B375" s="333"/>
      <c r="C375" s="333"/>
      <c r="D375" s="333">
        <v>2540</v>
      </c>
      <c r="E375" s="334" t="s">
        <v>198</v>
      </c>
      <c r="F375" s="335">
        <v>621632</v>
      </c>
      <c r="G375" s="335">
        <v>621632</v>
      </c>
      <c r="H375" s="335">
        <v>0</v>
      </c>
      <c r="I375" s="335">
        <v>0</v>
      </c>
      <c r="J375" s="335">
        <v>0</v>
      </c>
      <c r="K375" s="335">
        <v>621632</v>
      </c>
      <c r="L375" s="335">
        <v>0</v>
      </c>
      <c r="M375" s="335">
        <v>0</v>
      </c>
      <c r="N375" s="335">
        <v>0</v>
      </c>
      <c r="O375" s="335">
        <v>0</v>
      </c>
      <c r="P375" s="335">
        <v>0</v>
      </c>
      <c r="Q375" s="335">
        <v>0</v>
      </c>
      <c r="R375" s="335">
        <v>0</v>
      </c>
      <c r="S375" s="335">
        <v>0</v>
      </c>
      <c r="U375" s="322"/>
    </row>
    <row r="376" spans="2:21" ht="17.25" customHeight="1">
      <c r="B376" s="333"/>
      <c r="C376" s="333"/>
      <c r="D376" s="333">
        <v>3020</v>
      </c>
      <c r="E376" s="334" t="s">
        <v>141</v>
      </c>
      <c r="F376" s="335">
        <v>53500</v>
      </c>
      <c r="G376" s="335">
        <v>53500</v>
      </c>
      <c r="H376" s="335">
        <v>0</v>
      </c>
      <c r="I376" s="335">
        <v>0</v>
      </c>
      <c r="J376" s="335">
        <v>0</v>
      </c>
      <c r="K376" s="335">
        <v>0</v>
      </c>
      <c r="L376" s="335">
        <v>53500</v>
      </c>
      <c r="M376" s="335">
        <v>0</v>
      </c>
      <c r="N376" s="335">
        <v>0</v>
      </c>
      <c r="O376" s="335">
        <v>0</v>
      </c>
      <c r="P376" s="335">
        <v>0</v>
      </c>
      <c r="Q376" s="335">
        <v>0</v>
      </c>
      <c r="R376" s="335">
        <v>0</v>
      </c>
      <c r="S376" s="335">
        <v>0</v>
      </c>
      <c r="U376" s="322"/>
    </row>
    <row r="377" spans="2:21" ht="17.25" customHeight="1">
      <c r="B377" s="333"/>
      <c r="C377" s="333"/>
      <c r="D377" s="333">
        <v>4010</v>
      </c>
      <c r="E377" s="334" t="s">
        <v>142</v>
      </c>
      <c r="F377" s="335">
        <v>6877541</v>
      </c>
      <c r="G377" s="335">
        <v>6877541</v>
      </c>
      <c r="H377" s="335">
        <v>6877541</v>
      </c>
      <c r="I377" s="335">
        <v>6877541</v>
      </c>
      <c r="J377" s="335">
        <v>0</v>
      </c>
      <c r="K377" s="335">
        <v>0</v>
      </c>
      <c r="L377" s="335">
        <v>0</v>
      </c>
      <c r="M377" s="335">
        <v>0</v>
      </c>
      <c r="N377" s="335">
        <v>0</v>
      </c>
      <c r="O377" s="335">
        <v>0</v>
      </c>
      <c r="P377" s="335">
        <v>0</v>
      </c>
      <c r="Q377" s="335">
        <v>0</v>
      </c>
      <c r="R377" s="335">
        <v>0</v>
      </c>
      <c r="S377" s="335">
        <v>0</v>
      </c>
      <c r="U377" s="322"/>
    </row>
    <row r="378" spans="2:21" ht="17.25" customHeight="1">
      <c r="B378" s="333"/>
      <c r="C378" s="333"/>
      <c r="D378" s="333">
        <v>4040</v>
      </c>
      <c r="E378" s="334" t="s">
        <v>143</v>
      </c>
      <c r="F378" s="335">
        <v>600856</v>
      </c>
      <c r="G378" s="335">
        <v>600856</v>
      </c>
      <c r="H378" s="335">
        <v>600856</v>
      </c>
      <c r="I378" s="335">
        <v>600856</v>
      </c>
      <c r="J378" s="335">
        <v>0</v>
      </c>
      <c r="K378" s="335">
        <v>0</v>
      </c>
      <c r="L378" s="335">
        <v>0</v>
      </c>
      <c r="M378" s="335">
        <v>0</v>
      </c>
      <c r="N378" s="335">
        <v>0</v>
      </c>
      <c r="O378" s="335">
        <v>0</v>
      </c>
      <c r="P378" s="335">
        <v>0</v>
      </c>
      <c r="Q378" s="335">
        <v>0</v>
      </c>
      <c r="R378" s="335">
        <v>0</v>
      </c>
      <c r="S378" s="335">
        <v>0</v>
      </c>
      <c r="U378" s="322"/>
    </row>
    <row r="379" spans="2:21" ht="17.25" customHeight="1">
      <c r="B379" s="333"/>
      <c r="C379" s="333"/>
      <c r="D379" s="333">
        <v>4110</v>
      </c>
      <c r="E379" s="334" t="s">
        <v>144</v>
      </c>
      <c r="F379" s="335">
        <v>1196214</v>
      </c>
      <c r="G379" s="335">
        <v>1196214</v>
      </c>
      <c r="H379" s="335">
        <v>1196214</v>
      </c>
      <c r="I379" s="335">
        <v>1196214</v>
      </c>
      <c r="J379" s="335">
        <v>0</v>
      </c>
      <c r="K379" s="335">
        <v>0</v>
      </c>
      <c r="L379" s="335">
        <v>0</v>
      </c>
      <c r="M379" s="335">
        <v>0</v>
      </c>
      <c r="N379" s="335">
        <v>0</v>
      </c>
      <c r="O379" s="335">
        <v>0</v>
      </c>
      <c r="P379" s="335">
        <v>0</v>
      </c>
      <c r="Q379" s="335">
        <v>0</v>
      </c>
      <c r="R379" s="335">
        <v>0</v>
      </c>
      <c r="S379" s="335">
        <v>0</v>
      </c>
      <c r="U379" s="322"/>
    </row>
    <row r="380" spans="2:21" ht="17.25" customHeight="1">
      <c r="B380" s="333"/>
      <c r="C380" s="333"/>
      <c r="D380" s="333">
        <v>4120</v>
      </c>
      <c r="E380" s="334" t="s">
        <v>145</v>
      </c>
      <c r="F380" s="335">
        <v>171509</v>
      </c>
      <c r="G380" s="335">
        <v>171509</v>
      </c>
      <c r="H380" s="335">
        <v>171509</v>
      </c>
      <c r="I380" s="335">
        <v>171509</v>
      </c>
      <c r="J380" s="335">
        <v>0</v>
      </c>
      <c r="K380" s="335">
        <v>0</v>
      </c>
      <c r="L380" s="335">
        <v>0</v>
      </c>
      <c r="M380" s="335">
        <v>0</v>
      </c>
      <c r="N380" s="335">
        <v>0</v>
      </c>
      <c r="O380" s="335">
        <v>0</v>
      </c>
      <c r="P380" s="335">
        <v>0</v>
      </c>
      <c r="Q380" s="335">
        <v>0</v>
      </c>
      <c r="R380" s="335">
        <v>0</v>
      </c>
      <c r="S380" s="335">
        <v>0</v>
      </c>
      <c r="U380" s="322"/>
    </row>
    <row r="381" spans="2:21" ht="24.75" customHeight="1">
      <c r="B381" s="333"/>
      <c r="C381" s="333"/>
      <c r="D381" s="333">
        <v>4140</v>
      </c>
      <c r="E381" s="334" t="s">
        <v>146</v>
      </c>
      <c r="F381" s="335">
        <v>24500</v>
      </c>
      <c r="G381" s="335">
        <v>24500</v>
      </c>
      <c r="H381" s="335">
        <v>24500</v>
      </c>
      <c r="I381" s="335">
        <v>0</v>
      </c>
      <c r="J381" s="335">
        <v>24500</v>
      </c>
      <c r="K381" s="335">
        <v>0</v>
      </c>
      <c r="L381" s="335">
        <v>0</v>
      </c>
      <c r="M381" s="335">
        <v>0</v>
      </c>
      <c r="N381" s="335">
        <v>0</v>
      </c>
      <c r="O381" s="335">
        <v>0</v>
      </c>
      <c r="P381" s="335">
        <v>0</v>
      </c>
      <c r="Q381" s="335">
        <v>0</v>
      </c>
      <c r="R381" s="335">
        <v>0</v>
      </c>
      <c r="S381" s="335">
        <v>0</v>
      </c>
      <c r="U381" s="322"/>
    </row>
    <row r="382" spans="2:21" ht="17.25" customHeight="1">
      <c r="B382" s="333"/>
      <c r="C382" s="333"/>
      <c r="D382" s="333">
        <v>4170</v>
      </c>
      <c r="E382" s="334" t="s">
        <v>147</v>
      </c>
      <c r="F382" s="335">
        <v>29000</v>
      </c>
      <c r="G382" s="335">
        <v>29000</v>
      </c>
      <c r="H382" s="335">
        <v>29000</v>
      </c>
      <c r="I382" s="335">
        <v>29000</v>
      </c>
      <c r="J382" s="335">
        <v>0</v>
      </c>
      <c r="K382" s="335">
        <v>0</v>
      </c>
      <c r="L382" s="335">
        <v>0</v>
      </c>
      <c r="M382" s="335">
        <v>0</v>
      </c>
      <c r="N382" s="335">
        <v>0</v>
      </c>
      <c r="O382" s="335">
        <v>0</v>
      </c>
      <c r="P382" s="335">
        <v>0</v>
      </c>
      <c r="Q382" s="335">
        <v>0</v>
      </c>
      <c r="R382" s="335">
        <v>0</v>
      </c>
      <c r="S382" s="335">
        <v>0</v>
      </c>
      <c r="U382" s="322"/>
    </row>
    <row r="383" spans="2:21" ht="17.25" customHeight="1">
      <c r="B383" s="333"/>
      <c r="C383" s="333"/>
      <c r="D383" s="333">
        <v>4210</v>
      </c>
      <c r="E383" s="334" t="s">
        <v>136</v>
      </c>
      <c r="F383" s="335">
        <v>277000</v>
      </c>
      <c r="G383" s="335">
        <v>277000</v>
      </c>
      <c r="H383" s="335">
        <v>277000</v>
      </c>
      <c r="I383" s="335">
        <v>0</v>
      </c>
      <c r="J383" s="335">
        <v>277000</v>
      </c>
      <c r="K383" s="335">
        <v>0</v>
      </c>
      <c r="L383" s="335">
        <v>0</v>
      </c>
      <c r="M383" s="335">
        <v>0</v>
      </c>
      <c r="N383" s="335">
        <v>0</v>
      </c>
      <c r="O383" s="335">
        <v>0</v>
      </c>
      <c r="P383" s="335">
        <v>0</v>
      </c>
      <c r="Q383" s="335">
        <v>0</v>
      </c>
      <c r="R383" s="335">
        <v>0</v>
      </c>
      <c r="S383" s="335">
        <v>0</v>
      </c>
      <c r="U383" s="322"/>
    </row>
    <row r="384" spans="2:21" ht="17.25" customHeight="1">
      <c r="B384" s="333"/>
      <c r="C384" s="333"/>
      <c r="D384" s="333">
        <v>4240</v>
      </c>
      <c r="E384" s="334" t="s">
        <v>467</v>
      </c>
      <c r="F384" s="335">
        <v>28200</v>
      </c>
      <c r="G384" s="335">
        <v>28200</v>
      </c>
      <c r="H384" s="335">
        <v>28200</v>
      </c>
      <c r="I384" s="335">
        <v>0</v>
      </c>
      <c r="J384" s="335">
        <v>28200</v>
      </c>
      <c r="K384" s="335">
        <v>0</v>
      </c>
      <c r="L384" s="335">
        <v>0</v>
      </c>
      <c r="M384" s="335">
        <v>0</v>
      </c>
      <c r="N384" s="335">
        <v>0</v>
      </c>
      <c r="O384" s="335">
        <v>0</v>
      </c>
      <c r="P384" s="335">
        <v>0</v>
      </c>
      <c r="Q384" s="335">
        <v>0</v>
      </c>
      <c r="R384" s="335">
        <v>0</v>
      </c>
      <c r="S384" s="335">
        <v>0</v>
      </c>
      <c r="U384" s="322"/>
    </row>
    <row r="385" spans="2:21" ht="17.25" customHeight="1">
      <c r="B385" s="333"/>
      <c r="C385" s="333"/>
      <c r="D385" s="333">
        <v>4260</v>
      </c>
      <c r="E385" s="334" t="s">
        <v>148</v>
      </c>
      <c r="F385" s="335">
        <v>310000</v>
      </c>
      <c r="G385" s="335">
        <v>310000</v>
      </c>
      <c r="H385" s="335">
        <v>310000</v>
      </c>
      <c r="I385" s="335">
        <v>0</v>
      </c>
      <c r="J385" s="335">
        <v>310000</v>
      </c>
      <c r="K385" s="335">
        <v>0</v>
      </c>
      <c r="L385" s="335">
        <v>0</v>
      </c>
      <c r="M385" s="335">
        <v>0</v>
      </c>
      <c r="N385" s="335">
        <v>0</v>
      </c>
      <c r="O385" s="335">
        <v>0</v>
      </c>
      <c r="P385" s="335">
        <v>0</v>
      </c>
      <c r="Q385" s="335">
        <v>0</v>
      </c>
      <c r="R385" s="335">
        <v>0</v>
      </c>
      <c r="S385" s="335">
        <v>0</v>
      </c>
      <c r="U385" s="322"/>
    </row>
    <row r="386" spans="2:21" ht="17.25" customHeight="1">
      <c r="B386" s="333"/>
      <c r="C386" s="333"/>
      <c r="D386" s="333">
        <v>4270</v>
      </c>
      <c r="E386" s="334" t="s">
        <v>149</v>
      </c>
      <c r="F386" s="335">
        <v>242000</v>
      </c>
      <c r="G386" s="335">
        <v>242000</v>
      </c>
      <c r="H386" s="335">
        <v>242000</v>
      </c>
      <c r="I386" s="335">
        <v>0</v>
      </c>
      <c r="J386" s="335">
        <v>242000</v>
      </c>
      <c r="K386" s="335">
        <v>0</v>
      </c>
      <c r="L386" s="335">
        <v>0</v>
      </c>
      <c r="M386" s="335">
        <v>0</v>
      </c>
      <c r="N386" s="335">
        <v>0</v>
      </c>
      <c r="O386" s="335">
        <v>0</v>
      </c>
      <c r="P386" s="335">
        <v>0</v>
      </c>
      <c r="Q386" s="335">
        <v>0</v>
      </c>
      <c r="R386" s="335">
        <v>0</v>
      </c>
      <c r="S386" s="335">
        <v>0</v>
      </c>
      <c r="U386" s="322"/>
    </row>
    <row r="387" spans="2:21" ht="17.25" customHeight="1">
      <c r="B387" s="333"/>
      <c r="C387" s="333"/>
      <c r="D387" s="333">
        <v>4280</v>
      </c>
      <c r="E387" s="334" t="s">
        <v>170</v>
      </c>
      <c r="F387" s="335">
        <v>7500</v>
      </c>
      <c r="G387" s="335">
        <v>7500</v>
      </c>
      <c r="H387" s="335">
        <v>7500</v>
      </c>
      <c r="I387" s="335">
        <v>0</v>
      </c>
      <c r="J387" s="335">
        <v>7500</v>
      </c>
      <c r="K387" s="335">
        <v>0</v>
      </c>
      <c r="L387" s="335">
        <v>0</v>
      </c>
      <c r="M387" s="335">
        <v>0</v>
      </c>
      <c r="N387" s="335">
        <v>0</v>
      </c>
      <c r="O387" s="335">
        <v>0</v>
      </c>
      <c r="P387" s="335">
        <v>0</v>
      </c>
      <c r="Q387" s="335">
        <v>0</v>
      </c>
      <c r="R387" s="335">
        <v>0</v>
      </c>
      <c r="S387" s="335">
        <v>0</v>
      </c>
      <c r="U387" s="322"/>
    </row>
    <row r="388" spans="2:21" ht="17.25" customHeight="1">
      <c r="B388" s="333"/>
      <c r="C388" s="333"/>
      <c r="D388" s="333">
        <v>4300</v>
      </c>
      <c r="E388" s="334" t="s">
        <v>129</v>
      </c>
      <c r="F388" s="335">
        <v>138000</v>
      </c>
      <c r="G388" s="335">
        <v>138000</v>
      </c>
      <c r="H388" s="335">
        <v>138000</v>
      </c>
      <c r="I388" s="335">
        <v>0</v>
      </c>
      <c r="J388" s="335">
        <v>138000</v>
      </c>
      <c r="K388" s="335">
        <v>0</v>
      </c>
      <c r="L388" s="335">
        <v>0</v>
      </c>
      <c r="M388" s="335">
        <v>0</v>
      </c>
      <c r="N388" s="335">
        <v>0</v>
      </c>
      <c r="O388" s="335">
        <v>0</v>
      </c>
      <c r="P388" s="335">
        <v>0</v>
      </c>
      <c r="Q388" s="335">
        <v>0</v>
      </c>
      <c r="R388" s="335">
        <v>0</v>
      </c>
      <c r="S388" s="335">
        <v>0</v>
      </c>
      <c r="U388" s="322"/>
    </row>
    <row r="389" spans="2:21" ht="19.5" customHeight="1">
      <c r="B389" s="333"/>
      <c r="C389" s="333"/>
      <c r="D389" s="333">
        <v>4360</v>
      </c>
      <c r="E389" s="334" t="s">
        <v>150</v>
      </c>
      <c r="F389" s="335">
        <v>9856</v>
      </c>
      <c r="G389" s="335">
        <v>9856</v>
      </c>
      <c r="H389" s="335">
        <v>9856</v>
      </c>
      <c r="I389" s="335">
        <v>0</v>
      </c>
      <c r="J389" s="335">
        <v>9856</v>
      </c>
      <c r="K389" s="335">
        <v>0</v>
      </c>
      <c r="L389" s="335">
        <v>0</v>
      </c>
      <c r="M389" s="335">
        <v>0</v>
      </c>
      <c r="N389" s="335">
        <v>0</v>
      </c>
      <c r="O389" s="335">
        <v>0</v>
      </c>
      <c r="P389" s="335">
        <v>0</v>
      </c>
      <c r="Q389" s="335">
        <v>0</v>
      </c>
      <c r="R389" s="335">
        <v>0</v>
      </c>
      <c r="S389" s="335">
        <v>0</v>
      </c>
      <c r="U389" s="322"/>
    </row>
    <row r="390" spans="2:21" ht="24.75" customHeight="1">
      <c r="B390" s="333"/>
      <c r="C390" s="333"/>
      <c r="D390" s="333">
        <v>4390</v>
      </c>
      <c r="E390" s="334" t="s">
        <v>165</v>
      </c>
      <c r="F390" s="335">
        <v>200</v>
      </c>
      <c r="G390" s="335">
        <v>200</v>
      </c>
      <c r="H390" s="335">
        <v>200</v>
      </c>
      <c r="I390" s="335">
        <v>0</v>
      </c>
      <c r="J390" s="335">
        <v>200</v>
      </c>
      <c r="K390" s="335">
        <v>0</v>
      </c>
      <c r="L390" s="335">
        <v>0</v>
      </c>
      <c r="M390" s="335">
        <v>0</v>
      </c>
      <c r="N390" s="335">
        <v>0</v>
      </c>
      <c r="O390" s="335">
        <v>0</v>
      </c>
      <c r="P390" s="335">
        <v>0</v>
      </c>
      <c r="Q390" s="335">
        <v>0</v>
      </c>
      <c r="R390" s="335">
        <v>0</v>
      </c>
      <c r="S390" s="335">
        <v>0</v>
      </c>
      <c r="U390" s="322"/>
    </row>
    <row r="391" spans="2:21" ht="17.25" customHeight="1">
      <c r="B391" s="333"/>
      <c r="C391" s="333"/>
      <c r="D391" s="333">
        <v>4410</v>
      </c>
      <c r="E391" s="334" t="s">
        <v>151</v>
      </c>
      <c r="F391" s="335">
        <v>3500</v>
      </c>
      <c r="G391" s="335">
        <v>3500</v>
      </c>
      <c r="H391" s="335">
        <v>3500</v>
      </c>
      <c r="I391" s="335">
        <v>0</v>
      </c>
      <c r="J391" s="335">
        <v>3500</v>
      </c>
      <c r="K391" s="335">
        <v>0</v>
      </c>
      <c r="L391" s="335">
        <v>0</v>
      </c>
      <c r="M391" s="335">
        <v>0</v>
      </c>
      <c r="N391" s="335">
        <v>0</v>
      </c>
      <c r="O391" s="335">
        <v>0</v>
      </c>
      <c r="P391" s="335">
        <v>0</v>
      </c>
      <c r="Q391" s="335">
        <v>0</v>
      </c>
      <c r="R391" s="335">
        <v>0</v>
      </c>
      <c r="S391" s="335">
        <v>0</v>
      </c>
      <c r="U391" s="322"/>
    </row>
    <row r="392" spans="2:21" ht="17.25" customHeight="1">
      <c r="B392" s="333"/>
      <c r="C392" s="333"/>
      <c r="D392" s="333">
        <v>4430</v>
      </c>
      <c r="E392" s="334" t="s">
        <v>152</v>
      </c>
      <c r="F392" s="335">
        <v>6000</v>
      </c>
      <c r="G392" s="335">
        <v>6000</v>
      </c>
      <c r="H392" s="335">
        <v>6000</v>
      </c>
      <c r="I392" s="335">
        <v>0</v>
      </c>
      <c r="J392" s="335">
        <v>6000</v>
      </c>
      <c r="K392" s="335">
        <v>0</v>
      </c>
      <c r="L392" s="335">
        <v>0</v>
      </c>
      <c r="M392" s="335">
        <v>0</v>
      </c>
      <c r="N392" s="335">
        <v>0</v>
      </c>
      <c r="O392" s="335">
        <v>0</v>
      </c>
      <c r="P392" s="335">
        <v>0</v>
      </c>
      <c r="Q392" s="335">
        <v>0</v>
      </c>
      <c r="R392" s="335">
        <v>0</v>
      </c>
      <c r="S392" s="335">
        <v>0</v>
      </c>
      <c r="U392" s="322"/>
    </row>
    <row r="393" spans="2:21" ht="18.75" customHeight="1">
      <c r="B393" s="333"/>
      <c r="C393" s="333"/>
      <c r="D393" s="333">
        <v>4440</v>
      </c>
      <c r="E393" s="334" t="s">
        <v>153</v>
      </c>
      <c r="F393" s="335">
        <v>370239</v>
      </c>
      <c r="G393" s="335">
        <v>370239</v>
      </c>
      <c r="H393" s="335">
        <v>370239</v>
      </c>
      <c r="I393" s="335">
        <v>0</v>
      </c>
      <c r="J393" s="335">
        <v>370239</v>
      </c>
      <c r="K393" s="335">
        <v>0</v>
      </c>
      <c r="L393" s="335">
        <v>0</v>
      </c>
      <c r="M393" s="335">
        <v>0</v>
      </c>
      <c r="N393" s="335">
        <v>0</v>
      </c>
      <c r="O393" s="335">
        <v>0</v>
      </c>
      <c r="P393" s="335">
        <v>0</v>
      </c>
      <c r="Q393" s="335">
        <v>0</v>
      </c>
      <c r="R393" s="335">
        <v>0</v>
      </c>
      <c r="S393" s="335">
        <v>0</v>
      </c>
      <c r="U393" s="322"/>
    </row>
    <row r="394" spans="2:21" ht="25.5" customHeight="1">
      <c r="B394" s="333"/>
      <c r="C394" s="333"/>
      <c r="D394" s="333">
        <v>4700</v>
      </c>
      <c r="E394" s="334" t="s">
        <v>157</v>
      </c>
      <c r="F394" s="335">
        <v>7096</v>
      </c>
      <c r="G394" s="335">
        <v>7096</v>
      </c>
      <c r="H394" s="335">
        <v>7096</v>
      </c>
      <c r="I394" s="335">
        <v>0</v>
      </c>
      <c r="J394" s="335">
        <v>7096</v>
      </c>
      <c r="K394" s="335">
        <v>0</v>
      </c>
      <c r="L394" s="335">
        <v>0</v>
      </c>
      <c r="M394" s="335">
        <v>0</v>
      </c>
      <c r="N394" s="335">
        <v>0</v>
      </c>
      <c r="O394" s="335">
        <v>0</v>
      </c>
      <c r="P394" s="335">
        <v>0</v>
      </c>
      <c r="Q394" s="335">
        <v>0</v>
      </c>
      <c r="R394" s="335">
        <v>0</v>
      </c>
      <c r="S394" s="335">
        <v>0</v>
      </c>
      <c r="U394" s="322"/>
    </row>
    <row r="395" spans="2:21" s="318" customFormat="1" ht="17.25" customHeight="1">
      <c r="B395" s="329"/>
      <c r="C395" s="329">
        <v>80134</v>
      </c>
      <c r="D395" s="329"/>
      <c r="E395" s="331" t="s">
        <v>200</v>
      </c>
      <c r="F395" s="332">
        <v>2162462</v>
      </c>
      <c r="G395" s="332">
        <v>2162462</v>
      </c>
      <c r="H395" s="332">
        <v>2162162</v>
      </c>
      <c r="I395" s="332">
        <v>1957260</v>
      </c>
      <c r="J395" s="332">
        <v>204902</v>
      </c>
      <c r="K395" s="332">
        <v>0</v>
      </c>
      <c r="L395" s="332">
        <v>300</v>
      </c>
      <c r="M395" s="332">
        <v>0</v>
      </c>
      <c r="N395" s="332">
        <v>0</v>
      </c>
      <c r="O395" s="332">
        <v>0</v>
      </c>
      <c r="P395" s="332">
        <v>0</v>
      </c>
      <c r="Q395" s="332">
        <v>0</v>
      </c>
      <c r="R395" s="332">
        <v>0</v>
      </c>
      <c r="S395" s="332">
        <v>0</v>
      </c>
      <c r="U395" s="319"/>
    </row>
    <row r="396" spans="2:21" ht="17.25" customHeight="1">
      <c r="B396" s="333"/>
      <c r="C396" s="333"/>
      <c r="D396" s="333">
        <v>3020</v>
      </c>
      <c r="E396" s="334" t="s">
        <v>141</v>
      </c>
      <c r="F396" s="335">
        <v>300</v>
      </c>
      <c r="G396" s="335">
        <v>300</v>
      </c>
      <c r="H396" s="335">
        <v>0</v>
      </c>
      <c r="I396" s="335">
        <v>0</v>
      </c>
      <c r="J396" s="335">
        <v>0</v>
      </c>
      <c r="K396" s="335">
        <v>0</v>
      </c>
      <c r="L396" s="335">
        <v>300</v>
      </c>
      <c r="M396" s="335">
        <v>0</v>
      </c>
      <c r="N396" s="335">
        <v>0</v>
      </c>
      <c r="O396" s="335">
        <v>0</v>
      </c>
      <c r="P396" s="335">
        <v>0</v>
      </c>
      <c r="Q396" s="335">
        <v>0</v>
      </c>
      <c r="R396" s="335">
        <v>0</v>
      </c>
      <c r="S396" s="335">
        <v>0</v>
      </c>
      <c r="U396" s="322"/>
    </row>
    <row r="397" spans="2:21" ht="17.25" customHeight="1">
      <c r="B397" s="333"/>
      <c r="C397" s="333"/>
      <c r="D397" s="333">
        <v>4010</v>
      </c>
      <c r="E397" s="334" t="s">
        <v>142</v>
      </c>
      <c r="F397" s="335">
        <v>1493200</v>
      </c>
      <c r="G397" s="335">
        <v>1493200</v>
      </c>
      <c r="H397" s="335">
        <v>1493200</v>
      </c>
      <c r="I397" s="335">
        <v>1493200</v>
      </c>
      <c r="J397" s="335">
        <v>0</v>
      </c>
      <c r="K397" s="335">
        <v>0</v>
      </c>
      <c r="L397" s="335">
        <v>0</v>
      </c>
      <c r="M397" s="335">
        <v>0</v>
      </c>
      <c r="N397" s="335">
        <v>0</v>
      </c>
      <c r="O397" s="335">
        <v>0</v>
      </c>
      <c r="P397" s="335">
        <v>0</v>
      </c>
      <c r="Q397" s="335">
        <v>0</v>
      </c>
      <c r="R397" s="335">
        <v>0</v>
      </c>
      <c r="S397" s="335">
        <v>0</v>
      </c>
      <c r="U397" s="322"/>
    </row>
    <row r="398" spans="2:21" ht="17.25" customHeight="1">
      <c r="B398" s="333"/>
      <c r="C398" s="333"/>
      <c r="D398" s="333">
        <v>4040</v>
      </c>
      <c r="E398" s="334" t="s">
        <v>143</v>
      </c>
      <c r="F398" s="335">
        <v>144742</v>
      </c>
      <c r="G398" s="335">
        <v>144742</v>
      </c>
      <c r="H398" s="335">
        <v>144742</v>
      </c>
      <c r="I398" s="335">
        <v>144742</v>
      </c>
      <c r="J398" s="335">
        <v>0</v>
      </c>
      <c r="K398" s="335">
        <v>0</v>
      </c>
      <c r="L398" s="335">
        <v>0</v>
      </c>
      <c r="M398" s="335">
        <v>0</v>
      </c>
      <c r="N398" s="335">
        <v>0</v>
      </c>
      <c r="O398" s="335">
        <v>0</v>
      </c>
      <c r="P398" s="335">
        <v>0</v>
      </c>
      <c r="Q398" s="335">
        <v>0</v>
      </c>
      <c r="R398" s="335">
        <v>0</v>
      </c>
      <c r="S398" s="335">
        <v>0</v>
      </c>
      <c r="U398" s="322"/>
    </row>
    <row r="399" spans="2:21" ht="17.25" customHeight="1">
      <c r="B399" s="333"/>
      <c r="C399" s="333"/>
      <c r="D399" s="333">
        <v>4110</v>
      </c>
      <c r="E399" s="334" t="s">
        <v>144</v>
      </c>
      <c r="F399" s="335">
        <v>260930</v>
      </c>
      <c r="G399" s="335">
        <v>260930</v>
      </c>
      <c r="H399" s="335">
        <v>260930</v>
      </c>
      <c r="I399" s="335">
        <v>260930</v>
      </c>
      <c r="J399" s="335">
        <v>0</v>
      </c>
      <c r="K399" s="335">
        <v>0</v>
      </c>
      <c r="L399" s="335">
        <v>0</v>
      </c>
      <c r="M399" s="335">
        <v>0</v>
      </c>
      <c r="N399" s="335">
        <v>0</v>
      </c>
      <c r="O399" s="335">
        <v>0</v>
      </c>
      <c r="P399" s="335">
        <v>0</v>
      </c>
      <c r="Q399" s="335">
        <v>0</v>
      </c>
      <c r="R399" s="335">
        <v>0</v>
      </c>
      <c r="S399" s="335">
        <v>0</v>
      </c>
      <c r="U399" s="322"/>
    </row>
    <row r="400" spans="2:21" ht="17.25" customHeight="1">
      <c r="B400" s="333"/>
      <c r="C400" s="333"/>
      <c r="D400" s="333">
        <v>4120</v>
      </c>
      <c r="E400" s="334" t="s">
        <v>145</v>
      </c>
      <c r="F400" s="335">
        <v>35130</v>
      </c>
      <c r="G400" s="335">
        <v>35130</v>
      </c>
      <c r="H400" s="335">
        <v>35130</v>
      </c>
      <c r="I400" s="335">
        <v>35130</v>
      </c>
      <c r="J400" s="335">
        <v>0</v>
      </c>
      <c r="K400" s="335">
        <v>0</v>
      </c>
      <c r="L400" s="335">
        <v>0</v>
      </c>
      <c r="M400" s="335">
        <v>0</v>
      </c>
      <c r="N400" s="335">
        <v>0</v>
      </c>
      <c r="O400" s="335">
        <v>0</v>
      </c>
      <c r="P400" s="335">
        <v>0</v>
      </c>
      <c r="Q400" s="335">
        <v>0</v>
      </c>
      <c r="R400" s="335">
        <v>0</v>
      </c>
      <c r="S400" s="335">
        <v>0</v>
      </c>
      <c r="U400" s="322"/>
    </row>
    <row r="401" spans="2:21" ht="17.25" customHeight="1">
      <c r="B401" s="333"/>
      <c r="C401" s="333"/>
      <c r="D401" s="333">
        <v>4190</v>
      </c>
      <c r="E401" s="334" t="s">
        <v>468</v>
      </c>
      <c r="F401" s="335">
        <v>2000</v>
      </c>
      <c r="G401" s="335">
        <v>2000</v>
      </c>
      <c r="H401" s="335">
        <v>2000</v>
      </c>
      <c r="I401" s="335">
        <v>0</v>
      </c>
      <c r="J401" s="335">
        <v>2000</v>
      </c>
      <c r="K401" s="335">
        <v>0</v>
      </c>
      <c r="L401" s="335">
        <v>0</v>
      </c>
      <c r="M401" s="335">
        <v>0</v>
      </c>
      <c r="N401" s="335">
        <v>0</v>
      </c>
      <c r="O401" s="335">
        <v>0</v>
      </c>
      <c r="P401" s="335">
        <v>0</v>
      </c>
      <c r="Q401" s="335">
        <v>0</v>
      </c>
      <c r="R401" s="335">
        <v>0</v>
      </c>
      <c r="S401" s="335">
        <v>0</v>
      </c>
      <c r="U401" s="322"/>
    </row>
    <row r="402" spans="2:21" ht="17.25" customHeight="1">
      <c r="B402" s="333"/>
      <c r="C402" s="333"/>
      <c r="D402" s="333">
        <v>4210</v>
      </c>
      <c r="E402" s="334" t="s">
        <v>136</v>
      </c>
      <c r="F402" s="335">
        <v>34000</v>
      </c>
      <c r="G402" s="335">
        <v>34000</v>
      </c>
      <c r="H402" s="335">
        <v>34000</v>
      </c>
      <c r="I402" s="335">
        <v>0</v>
      </c>
      <c r="J402" s="335">
        <v>34000</v>
      </c>
      <c r="K402" s="335">
        <v>0</v>
      </c>
      <c r="L402" s="335">
        <v>0</v>
      </c>
      <c r="M402" s="335">
        <v>0</v>
      </c>
      <c r="N402" s="335">
        <v>0</v>
      </c>
      <c r="O402" s="335">
        <v>0</v>
      </c>
      <c r="P402" s="335">
        <v>0</v>
      </c>
      <c r="Q402" s="335">
        <v>0</v>
      </c>
      <c r="R402" s="335">
        <v>0</v>
      </c>
      <c r="S402" s="335">
        <v>0</v>
      </c>
      <c r="U402" s="322"/>
    </row>
    <row r="403" spans="2:21" ht="17.25" customHeight="1">
      <c r="B403" s="333"/>
      <c r="C403" s="333"/>
      <c r="D403" s="333">
        <v>4240</v>
      </c>
      <c r="E403" s="334" t="s">
        <v>467</v>
      </c>
      <c r="F403" s="335">
        <v>11500</v>
      </c>
      <c r="G403" s="335">
        <v>11500</v>
      </c>
      <c r="H403" s="335">
        <v>11500</v>
      </c>
      <c r="I403" s="335">
        <v>0</v>
      </c>
      <c r="J403" s="335">
        <v>11500</v>
      </c>
      <c r="K403" s="335">
        <v>0</v>
      </c>
      <c r="L403" s="335">
        <v>0</v>
      </c>
      <c r="M403" s="335">
        <v>0</v>
      </c>
      <c r="N403" s="335">
        <v>0</v>
      </c>
      <c r="O403" s="335">
        <v>0</v>
      </c>
      <c r="P403" s="335">
        <v>0</v>
      </c>
      <c r="Q403" s="335">
        <v>0</v>
      </c>
      <c r="R403" s="335">
        <v>0</v>
      </c>
      <c r="S403" s="335">
        <v>0</v>
      </c>
      <c r="U403" s="322"/>
    </row>
    <row r="404" spans="2:21" ht="17.25" customHeight="1">
      <c r="B404" s="333"/>
      <c r="C404" s="333"/>
      <c r="D404" s="333">
        <v>4260</v>
      </c>
      <c r="E404" s="334" t="s">
        <v>148</v>
      </c>
      <c r="F404" s="335">
        <v>15720</v>
      </c>
      <c r="G404" s="335">
        <v>15720</v>
      </c>
      <c r="H404" s="335">
        <v>15720</v>
      </c>
      <c r="I404" s="335">
        <v>0</v>
      </c>
      <c r="J404" s="335">
        <v>15720</v>
      </c>
      <c r="K404" s="335">
        <v>0</v>
      </c>
      <c r="L404" s="335">
        <v>0</v>
      </c>
      <c r="M404" s="335">
        <v>0</v>
      </c>
      <c r="N404" s="335">
        <v>0</v>
      </c>
      <c r="O404" s="335">
        <v>0</v>
      </c>
      <c r="P404" s="335">
        <v>0</v>
      </c>
      <c r="Q404" s="335">
        <v>0</v>
      </c>
      <c r="R404" s="335">
        <v>0</v>
      </c>
      <c r="S404" s="335">
        <v>0</v>
      </c>
      <c r="U404" s="322"/>
    </row>
    <row r="405" spans="2:21" ht="17.25" customHeight="1">
      <c r="B405" s="333"/>
      <c r="C405" s="333"/>
      <c r="D405" s="333">
        <v>4270</v>
      </c>
      <c r="E405" s="334" t="s">
        <v>149</v>
      </c>
      <c r="F405" s="335">
        <v>56000</v>
      </c>
      <c r="G405" s="335">
        <v>56000</v>
      </c>
      <c r="H405" s="335">
        <v>56000</v>
      </c>
      <c r="I405" s="335">
        <v>0</v>
      </c>
      <c r="J405" s="335">
        <v>56000</v>
      </c>
      <c r="K405" s="335">
        <v>0</v>
      </c>
      <c r="L405" s="335">
        <v>0</v>
      </c>
      <c r="M405" s="335">
        <v>0</v>
      </c>
      <c r="N405" s="335">
        <v>0</v>
      </c>
      <c r="O405" s="335">
        <v>0</v>
      </c>
      <c r="P405" s="335">
        <v>0</v>
      </c>
      <c r="Q405" s="335">
        <v>0</v>
      </c>
      <c r="R405" s="335">
        <v>0</v>
      </c>
      <c r="S405" s="335">
        <v>0</v>
      </c>
      <c r="U405" s="322"/>
    </row>
    <row r="406" spans="2:21" ht="17.25" customHeight="1">
      <c r="B406" s="333"/>
      <c r="C406" s="333"/>
      <c r="D406" s="333">
        <v>4280</v>
      </c>
      <c r="E406" s="334" t="s">
        <v>170</v>
      </c>
      <c r="F406" s="335">
        <v>300</v>
      </c>
      <c r="G406" s="335">
        <v>300</v>
      </c>
      <c r="H406" s="335">
        <v>300</v>
      </c>
      <c r="I406" s="335">
        <v>0</v>
      </c>
      <c r="J406" s="335">
        <v>300</v>
      </c>
      <c r="K406" s="335">
        <v>0</v>
      </c>
      <c r="L406" s="335">
        <v>0</v>
      </c>
      <c r="M406" s="335">
        <v>0</v>
      </c>
      <c r="N406" s="335">
        <v>0</v>
      </c>
      <c r="O406" s="335">
        <v>0</v>
      </c>
      <c r="P406" s="335">
        <v>0</v>
      </c>
      <c r="Q406" s="335">
        <v>0</v>
      </c>
      <c r="R406" s="335">
        <v>0</v>
      </c>
      <c r="S406" s="335">
        <v>0</v>
      </c>
      <c r="U406" s="322"/>
    </row>
    <row r="407" spans="2:21" ht="17.25" customHeight="1">
      <c r="B407" s="333"/>
      <c r="C407" s="333"/>
      <c r="D407" s="333">
        <v>4300</v>
      </c>
      <c r="E407" s="334" t="s">
        <v>129</v>
      </c>
      <c r="F407" s="335">
        <v>14690</v>
      </c>
      <c r="G407" s="335">
        <v>14690</v>
      </c>
      <c r="H407" s="335">
        <v>14690</v>
      </c>
      <c r="I407" s="335">
        <v>0</v>
      </c>
      <c r="J407" s="335">
        <v>14690</v>
      </c>
      <c r="K407" s="335">
        <v>0</v>
      </c>
      <c r="L407" s="335">
        <v>0</v>
      </c>
      <c r="M407" s="335">
        <v>0</v>
      </c>
      <c r="N407" s="335">
        <v>0</v>
      </c>
      <c r="O407" s="335">
        <v>0</v>
      </c>
      <c r="P407" s="335">
        <v>0</v>
      </c>
      <c r="Q407" s="335">
        <v>0</v>
      </c>
      <c r="R407" s="335">
        <v>0</v>
      </c>
      <c r="S407" s="335">
        <v>0</v>
      </c>
      <c r="U407" s="322"/>
    </row>
    <row r="408" spans="2:21" ht="19.5" customHeight="1">
      <c r="B408" s="333"/>
      <c r="C408" s="333"/>
      <c r="D408" s="333">
        <v>4360</v>
      </c>
      <c r="E408" s="334" t="s">
        <v>150</v>
      </c>
      <c r="F408" s="335">
        <v>400</v>
      </c>
      <c r="G408" s="335">
        <v>400</v>
      </c>
      <c r="H408" s="335">
        <v>400</v>
      </c>
      <c r="I408" s="335">
        <v>0</v>
      </c>
      <c r="J408" s="335">
        <v>400</v>
      </c>
      <c r="K408" s="335">
        <v>0</v>
      </c>
      <c r="L408" s="335">
        <v>0</v>
      </c>
      <c r="M408" s="335">
        <v>0</v>
      </c>
      <c r="N408" s="335">
        <v>0</v>
      </c>
      <c r="O408" s="335">
        <v>0</v>
      </c>
      <c r="P408" s="335">
        <v>0</v>
      </c>
      <c r="Q408" s="335">
        <v>0</v>
      </c>
      <c r="R408" s="335">
        <v>0</v>
      </c>
      <c r="S408" s="335">
        <v>0</v>
      </c>
      <c r="U408" s="322"/>
    </row>
    <row r="409" spans="2:21" ht="18.75" customHeight="1">
      <c r="B409" s="333"/>
      <c r="C409" s="333"/>
      <c r="D409" s="333">
        <v>4440</v>
      </c>
      <c r="E409" s="334" t="s">
        <v>153</v>
      </c>
      <c r="F409" s="335">
        <v>69292</v>
      </c>
      <c r="G409" s="335">
        <v>69292</v>
      </c>
      <c r="H409" s="335">
        <v>69292</v>
      </c>
      <c r="I409" s="335">
        <v>0</v>
      </c>
      <c r="J409" s="335">
        <v>69292</v>
      </c>
      <c r="K409" s="335">
        <v>0</v>
      </c>
      <c r="L409" s="335">
        <v>0</v>
      </c>
      <c r="M409" s="335">
        <v>0</v>
      </c>
      <c r="N409" s="335">
        <v>0</v>
      </c>
      <c r="O409" s="335">
        <v>0</v>
      </c>
      <c r="P409" s="335">
        <v>0</v>
      </c>
      <c r="Q409" s="335">
        <v>0</v>
      </c>
      <c r="R409" s="335">
        <v>0</v>
      </c>
      <c r="S409" s="335">
        <v>0</v>
      </c>
      <c r="U409" s="322"/>
    </row>
    <row r="410" spans="2:21" ht="25.5" customHeight="1">
      <c r="B410" s="333"/>
      <c r="C410" s="333"/>
      <c r="D410" s="333">
        <v>4700</v>
      </c>
      <c r="E410" s="334" t="s">
        <v>157</v>
      </c>
      <c r="F410" s="335">
        <v>1000</v>
      </c>
      <c r="G410" s="335">
        <v>1000</v>
      </c>
      <c r="H410" s="335">
        <v>1000</v>
      </c>
      <c r="I410" s="335">
        <v>0</v>
      </c>
      <c r="J410" s="335">
        <v>1000</v>
      </c>
      <c r="K410" s="335">
        <v>0</v>
      </c>
      <c r="L410" s="335">
        <v>0</v>
      </c>
      <c r="M410" s="335">
        <v>0</v>
      </c>
      <c r="N410" s="335">
        <v>0</v>
      </c>
      <c r="O410" s="335">
        <v>0</v>
      </c>
      <c r="P410" s="335">
        <v>0</v>
      </c>
      <c r="Q410" s="335">
        <v>0</v>
      </c>
      <c r="R410" s="335">
        <v>0</v>
      </c>
      <c r="S410" s="335">
        <v>0</v>
      </c>
      <c r="U410" s="322"/>
    </row>
    <row r="411" spans="2:21" ht="17.25" customHeight="1">
      <c r="B411" s="333"/>
      <c r="C411" s="333"/>
      <c r="D411" s="333">
        <v>4780</v>
      </c>
      <c r="E411" s="334" t="s">
        <v>196</v>
      </c>
      <c r="F411" s="335">
        <v>23258</v>
      </c>
      <c r="G411" s="335">
        <v>23258</v>
      </c>
      <c r="H411" s="335">
        <v>23258</v>
      </c>
      <c r="I411" s="335">
        <v>23258</v>
      </c>
      <c r="J411" s="335">
        <v>0</v>
      </c>
      <c r="K411" s="335">
        <v>0</v>
      </c>
      <c r="L411" s="335">
        <v>0</v>
      </c>
      <c r="M411" s="335">
        <v>0</v>
      </c>
      <c r="N411" s="335">
        <v>0</v>
      </c>
      <c r="O411" s="335">
        <v>0</v>
      </c>
      <c r="P411" s="335">
        <v>0</v>
      </c>
      <c r="Q411" s="335">
        <v>0</v>
      </c>
      <c r="R411" s="335">
        <v>0</v>
      </c>
      <c r="S411" s="335">
        <v>0</v>
      </c>
      <c r="U411" s="322"/>
    </row>
    <row r="412" spans="2:21" s="318" customFormat="1" ht="28.5" customHeight="1">
      <c r="B412" s="329"/>
      <c r="C412" s="329">
        <v>80140</v>
      </c>
      <c r="D412" s="329"/>
      <c r="E412" s="331" t="s">
        <v>201</v>
      </c>
      <c r="F412" s="332">
        <v>116375</v>
      </c>
      <c r="G412" s="332">
        <v>116375</v>
      </c>
      <c r="H412" s="332">
        <v>116375</v>
      </c>
      <c r="I412" s="332">
        <v>80379</v>
      </c>
      <c r="J412" s="332">
        <v>35996</v>
      </c>
      <c r="K412" s="332">
        <v>0</v>
      </c>
      <c r="L412" s="332">
        <v>0</v>
      </c>
      <c r="M412" s="332">
        <v>0</v>
      </c>
      <c r="N412" s="332">
        <v>0</v>
      </c>
      <c r="O412" s="332">
        <v>0</v>
      </c>
      <c r="P412" s="332">
        <v>0</v>
      </c>
      <c r="Q412" s="332">
        <v>0</v>
      </c>
      <c r="R412" s="332">
        <v>0</v>
      </c>
      <c r="S412" s="332">
        <v>0</v>
      </c>
      <c r="U412" s="319"/>
    </row>
    <row r="413" spans="2:21" ht="17.25" customHeight="1">
      <c r="B413" s="333"/>
      <c r="C413" s="333"/>
      <c r="D413" s="333">
        <v>4010</v>
      </c>
      <c r="E413" s="334" t="s">
        <v>142</v>
      </c>
      <c r="F413" s="335">
        <v>53800</v>
      </c>
      <c r="G413" s="335">
        <v>53800</v>
      </c>
      <c r="H413" s="335">
        <v>53800</v>
      </c>
      <c r="I413" s="335">
        <v>53800</v>
      </c>
      <c r="J413" s="335">
        <v>0</v>
      </c>
      <c r="K413" s="335">
        <v>0</v>
      </c>
      <c r="L413" s="335">
        <v>0</v>
      </c>
      <c r="M413" s="335">
        <v>0</v>
      </c>
      <c r="N413" s="335">
        <v>0</v>
      </c>
      <c r="O413" s="335">
        <v>0</v>
      </c>
      <c r="P413" s="335">
        <v>0</v>
      </c>
      <c r="Q413" s="335">
        <v>0</v>
      </c>
      <c r="R413" s="335">
        <v>0</v>
      </c>
      <c r="S413" s="335">
        <v>0</v>
      </c>
      <c r="U413" s="322"/>
    </row>
    <row r="414" spans="2:21" ht="17.25" customHeight="1">
      <c r="B414" s="333"/>
      <c r="C414" s="333"/>
      <c r="D414" s="333">
        <v>4040</v>
      </c>
      <c r="E414" s="334" t="s">
        <v>143</v>
      </c>
      <c r="F414" s="335">
        <v>12792</v>
      </c>
      <c r="G414" s="335">
        <v>12792</v>
      </c>
      <c r="H414" s="335">
        <v>12792</v>
      </c>
      <c r="I414" s="335">
        <v>12792</v>
      </c>
      <c r="J414" s="335">
        <v>0</v>
      </c>
      <c r="K414" s="335">
        <v>0</v>
      </c>
      <c r="L414" s="335">
        <v>0</v>
      </c>
      <c r="M414" s="335">
        <v>0</v>
      </c>
      <c r="N414" s="335">
        <v>0</v>
      </c>
      <c r="O414" s="335">
        <v>0</v>
      </c>
      <c r="P414" s="335">
        <v>0</v>
      </c>
      <c r="Q414" s="335">
        <v>0</v>
      </c>
      <c r="R414" s="335">
        <v>0</v>
      </c>
      <c r="S414" s="335">
        <v>0</v>
      </c>
      <c r="U414" s="322"/>
    </row>
    <row r="415" spans="2:21" ht="17.25" customHeight="1">
      <c r="B415" s="333"/>
      <c r="C415" s="333"/>
      <c r="D415" s="333">
        <v>4110</v>
      </c>
      <c r="E415" s="334" t="s">
        <v>144</v>
      </c>
      <c r="F415" s="335">
        <v>12052</v>
      </c>
      <c r="G415" s="335">
        <v>12052</v>
      </c>
      <c r="H415" s="335">
        <v>12052</v>
      </c>
      <c r="I415" s="335">
        <v>12052</v>
      </c>
      <c r="J415" s="335">
        <v>0</v>
      </c>
      <c r="K415" s="335">
        <v>0</v>
      </c>
      <c r="L415" s="335">
        <v>0</v>
      </c>
      <c r="M415" s="335">
        <v>0</v>
      </c>
      <c r="N415" s="335">
        <v>0</v>
      </c>
      <c r="O415" s="335">
        <v>0</v>
      </c>
      <c r="P415" s="335">
        <v>0</v>
      </c>
      <c r="Q415" s="335">
        <v>0</v>
      </c>
      <c r="R415" s="335">
        <v>0</v>
      </c>
      <c r="S415" s="335">
        <v>0</v>
      </c>
      <c r="U415" s="322"/>
    </row>
    <row r="416" spans="2:21" ht="17.25" customHeight="1">
      <c r="B416" s="333"/>
      <c r="C416" s="333"/>
      <c r="D416" s="333">
        <v>4120</v>
      </c>
      <c r="E416" s="334" t="s">
        <v>145</v>
      </c>
      <c r="F416" s="335">
        <v>1735</v>
      </c>
      <c r="G416" s="335">
        <v>1735</v>
      </c>
      <c r="H416" s="335">
        <v>1735</v>
      </c>
      <c r="I416" s="335">
        <v>1735</v>
      </c>
      <c r="J416" s="335">
        <v>0</v>
      </c>
      <c r="K416" s="335">
        <v>0</v>
      </c>
      <c r="L416" s="335">
        <v>0</v>
      </c>
      <c r="M416" s="335">
        <v>0</v>
      </c>
      <c r="N416" s="335">
        <v>0</v>
      </c>
      <c r="O416" s="335">
        <v>0</v>
      </c>
      <c r="P416" s="335">
        <v>0</v>
      </c>
      <c r="Q416" s="335">
        <v>0</v>
      </c>
      <c r="R416" s="335">
        <v>0</v>
      </c>
      <c r="S416" s="335">
        <v>0</v>
      </c>
      <c r="U416" s="322"/>
    </row>
    <row r="417" spans="2:21" ht="17.25" customHeight="1">
      <c r="B417" s="333"/>
      <c r="C417" s="333"/>
      <c r="D417" s="333">
        <v>4210</v>
      </c>
      <c r="E417" s="334" t="s">
        <v>136</v>
      </c>
      <c r="F417" s="335">
        <v>6000</v>
      </c>
      <c r="G417" s="335">
        <v>6000</v>
      </c>
      <c r="H417" s="335">
        <v>6000</v>
      </c>
      <c r="I417" s="335">
        <v>0</v>
      </c>
      <c r="J417" s="335">
        <v>6000</v>
      </c>
      <c r="K417" s="335">
        <v>0</v>
      </c>
      <c r="L417" s="335">
        <v>0</v>
      </c>
      <c r="M417" s="335">
        <v>0</v>
      </c>
      <c r="N417" s="335">
        <v>0</v>
      </c>
      <c r="O417" s="335">
        <v>0</v>
      </c>
      <c r="P417" s="335">
        <v>0</v>
      </c>
      <c r="Q417" s="335">
        <v>0</v>
      </c>
      <c r="R417" s="335">
        <v>0</v>
      </c>
      <c r="S417" s="335">
        <v>0</v>
      </c>
      <c r="U417" s="322"/>
    </row>
    <row r="418" spans="2:21" ht="17.25" customHeight="1">
      <c r="B418" s="333"/>
      <c r="C418" s="333"/>
      <c r="D418" s="333">
        <v>4260</v>
      </c>
      <c r="E418" s="334" t="s">
        <v>148</v>
      </c>
      <c r="F418" s="335">
        <v>12000</v>
      </c>
      <c r="G418" s="335">
        <v>12000</v>
      </c>
      <c r="H418" s="335">
        <v>12000</v>
      </c>
      <c r="I418" s="335">
        <v>0</v>
      </c>
      <c r="J418" s="335">
        <v>12000</v>
      </c>
      <c r="K418" s="335">
        <v>0</v>
      </c>
      <c r="L418" s="335">
        <v>0</v>
      </c>
      <c r="M418" s="335">
        <v>0</v>
      </c>
      <c r="N418" s="335">
        <v>0</v>
      </c>
      <c r="O418" s="335">
        <v>0</v>
      </c>
      <c r="P418" s="335">
        <v>0</v>
      </c>
      <c r="Q418" s="335">
        <v>0</v>
      </c>
      <c r="R418" s="335">
        <v>0</v>
      </c>
      <c r="S418" s="335">
        <v>0</v>
      </c>
      <c r="U418" s="322"/>
    </row>
    <row r="419" spans="2:21" ht="17.25" customHeight="1">
      <c r="B419" s="333"/>
      <c r="C419" s="333"/>
      <c r="D419" s="333">
        <v>4300</v>
      </c>
      <c r="E419" s="334" t="s">
        <v>129</v>
      </c>
      <c r="F419" s="335">
        <v>15000</v>
      </c>
      <c r="G419" s="335">
        <v>15000</v>
      </c>
      <c r="H419" s="335">
        <v>15000</v>
      </c>
      <c r="I419" s="335">
        <v>0</v>
      </c>
      <c r="J419" s="335">
        <v>15000</v>
      </c>
      <c r="K419" s="335">
        <v>0</v>
      </c>
      <c r="L419" s="335">
        <v>0</v>
      </c>
      <c r="M419" s="335">
        <v>0</v>
      </c>
      <c r="N419" s="335">
        <v>0</v>
      </c>
      <c r="O419" s="335">
        <v>0</v>
      </c>
      <c r="P419" s="335">
        <v>0</v>
      </c>
      <c r="Q419" s="335">
        <v>0</v>
      </c>
      <c r="R419" s="335">
        <v>0</v>
      </c>
      <c r="S419" s="335">
        <v>0</v>
      </c>
      <c r="U419" s="322"/>
    </row>
    <row r="420" spans="2:21" ht="18.75" customHeight="1">
      <c r="B420" s="333"/>
      <c r="C420" s="333"/>
      <c r="D420" s="333">
        <v>4440</v>
      </c>
      <c r="E420" s="334" t="s">
        <v>153</v>
      </c>
      <c r="F420" s="335">
        <v>2996</v>
      </c>
      <c r="G420" s="335">
        <v>2996</v>
      </c>
      <c r="H420" s="335">
        <v>2996</v>
      </c>
      <c r="I420" s="335">
        <v>0</v>
      </c>
      <c r="J420" s="335">
        <v>2996</v>
      </c>
      <c r="K420" s="335">
        <v>0</v>
      </c>
      <c r="L420" s="335">
        <v>0</v>
      </c>
      <c r="M420" s="335">
        <v>0</v>
      </c>
      <c r="N420" s="335">
        <v>0</v>
      </c>
      <c r="O420" s="335">
        <v>0</v>
      </c>
      <c r="P420" s="335">
        <v>0</v>
      </c>
      <c r="Q420" s="335">
        <v>0</v>
      </c>
      <c r="R420" s="335">
        <v>0</v>
      </c>
      <c r="S420" s="335">
        <v>0</v>
      </c>
      <c r="U420" s="322"/>
    </row>
    <row r="421" spans="2:21" s="318" customFormat="1" ht="18" customHeight="1">
      <c r="B421" s="329"/>
      <c r="C421" s="329">
        <v>80146</v>
      </c>
      <c r="D421" s="329"/>
      <c r="E421" s="331" t="s">
        <v>202</v>
      </c>
      <c r="F421" s="332">
        <v>115866</v>
      </c>
      <c r="G421" s="332">
        <v>115866</v>
      </c>
      <c r="H421" s="332">
        <v>115866</v>
      </c>
      <c r="I421" s="332">
        <v>0</v>
      </c>
      <c r="J421" s="332">
        <v>115866</v>
      </c>
      <c r="K421" s="332">
        <v>0</v>
      </c>
      <c r="L421" s="332">
        <v>0</v>
      </c>
      <c r="M421" s="332">
        <v>0</v>
      </c>
      <c r="N421" s="332">
        <v>0</v>
      </c>
      <c r="O421" s="332">
        <v>0</v>
      </c>
      <c r="P421" s="332">
        <v>0</v>
      </c>
      <c r="Q421" s="332">
        <v>0</v>
      </c>
      <c r="R421" s="332">
        <v>0</v>
      </c>
      <c r="S421" s="332">
        <v>0</v>
      </c>
      <c r="U421" s="319"/>
    </row>
    <row r="422" spans="2:21" ht="17.25" customHeight="1">
      <c r="B422" s="333"/>
      <c r="C422" s="333"/>
      <c r="D422" s="333">
        <v>4300</v>
      </c>
      <c r="E422" s="334" t="s">
        <v>129</v>
      </c>
      <c r="F422" s="335">
        <v>34965</v>
      </c>
      <c r="G422" s="335">
        <v>34965</v>
      </c>
      <c r="H422" s="335">
        <v>34965</v>
      </c>
      <c r="I422" s="335">
        <v>0</v>
      </c>
      <c r="J422" s="335">
        <v>34965</v>
      </c>
      <c r="K422" s="335">
        <v>0</v>
      </c>
      <c r="L422" s="335">
        <v>0</v>
      </c>
      <c r="M422" s="335">
        <v>0</v>
      </c>
      <c r="N422" s="335">
        <v>0</v>
      </c>
      <c r="O422" s="335">
        <v>0</v>
      </c>
      <c r="P422" s="335">
        <v>0</v>
      </c>
      <c r="Q422" s="335">
        <v>0</v>
      </c>
      <c r="R422" s="335">
        <v>0</v>
      </c>
      <c r="S422" s="335">
        <v>0</v>
      </c>
      <c r="U422" s="322"/>
    </row>
    <row r="423" spans="2:21" ht="25.5" customHeight="1">
      <c r="B423" s="333"/>
      <c r="C423" s="333"/>
      <c r="D423" s="333">
        <v>4700</v>
      </c>
      <c r="E423" s="334" t="s">
        <v>157</v>
      </c>
      <c r="F423" s="335">
        <v>80901</v>
      </c>
      <c r="G423" s="335">
        <v>80901</v>
      </c>
      <c r="H423" s="335">
        <v>80901</v>
      </c>
      <c r="I423" s="335">
        <v>0</v>
      </c>
      <c r="J423" s="335">
        <v>80901</v>
      </c>
      <c r="K423" s="335">
        <v>0</v>
      </c>
      <c r="L423" s="335">
        <v>0</v>
      </c>
      <c r="M423" s="335">
        <v>0</v>
      </c>
      <c r="N423" s="335">
        <v>0</v>
      </c>
      <c r="O423" s="335">
        <v>0</v>
      </c>
      <c r="P423" s="335">
        <v>0</v>
      </c>
      <c r="Q423" s="335">
        <v>0</v>
      </c>
      <c r="R423" s="335">
        <v>0</v>
      </c>
      <c r="S423" s="335">
        <v>0</v>
      </c>
      <c r="U423" s="322"/>
    </row>
    <row r="424" spans="2:21" s="318" customFormat="1" ht="64.5" customHeight="1">
      <c r="B424" s="329"/>
      <c r="C424" s="329">
        <v>80150</v>
      </c>
      <c r="D424" s="329"/>
      <c r="E424" s="331" t="s">
        <v>203</v>
      </c>
      <c r="F424" s="332">
        <v>289531</v>
      </c>
      <c r="G424" s="332">
        <v>289531</v>
      </c>
      <c r="H424" s="332">
        <v>181930</v>
      </c>
      <c r="I424" s="332">
        <v>157474</v>
      </c>
      <c r="J424" s="332">
        <v>24456</v>
      </c>
      <c r="K424" s="332">
        <v>107601</v>
      </c>
      <c r="L424" s="332">
        <v>0</v>
      </c>
      <c r="M424" s="332">
        <v>0</v>
      </c>
      <c r="N424" s="332">
        <v>0</v>
      </c>
      <c r="O424" s="332">
        <v>0</v>
      </c>
      <c r="P424" s="332">
        <v>0</v>
      </c>
      <c r="Q424" s="332">
        <v>0</v>
      </c>
      <c r="R424" s="332">
        <v>0</v>
      </c>
      <c r="S424" s="332">
        <v>0</v>
      </c>
      <c r="U424" s="319"/>
    </row>
    <row r="425" spans="2:21" ht="24.75" customHeight="1">
      <c r="B425" s="333"/>
      <c r="C425" s="333"/>
      <c r="D425" s="333">
        <v>2540</v>
      </c>
      <c r="E425" s="334" t="s">
        <v>198</v>
      </c>
      <c r="F425" s="335">
        <v>107601</v>
      </c>
      <c r="G425" s="335">
        <v>107601</v>
      </c>
      <c r="H425" s="335">
        <v>0</v>
      </c>
      <c r="I425" s="335">
        <v>0</v>
      </c>
      <c r="J425" s="335">
        <v>0</v>
      </c>
      <c r="K425" s="335">
        <v>107601</v>
      </c>
      <c r="L425" s="335">
        <v>0</v>
      </c>
      <c r="M425" s="335">
        <v>0</v>
      </c>
      <c r="N425" s="335">
        <v>0</v>
      </c>
      <c r="O425" s="335">
        <v>0</v>
      </c>
      <c r="P425" s="335">
        <v>0</v>
      </c>
      <c r="Q425" s="335">
        <v>0</v>
      </c>
      <c r="R425" s="335">
        <v>0</v>
      </c>
      <c r="S425" s="335">
        <v>0</v>
      </c>
      <c r="U425" s="322"/>
    </row>
    <row r="426" spans="2:21" ht="17.25" customHeight="1">
      <c r="B426" s="333"/>
      <c r="C426" s="333"/>
      <c r="D426" s="333">
        <v>4010</v>
      </c>
      <c r="E426" s="334" t="s">
        <v>142</v>
      </c>
      <c r="F426" s="335">
        <v>130200</v>
      </c>
      <c r="G426" s="335">
        <v>130200</v>
      </c>
      <c r="H426" s="335">
        <v>130200</v>
      </c>
      <c r="I426" s="335">
        <v>130200</v>
      </c>
      <c r="J426" s="335">
        <v>0</v>
      </c>
      <c r="K426" s="335">
        <v>0</v>
      </c>
      <c r="L426" s="335">
        <v>0</v>
      </c>
      <c r="M426" s="335">
        <v>0</v>
      </c>
      <c r="N426" s="335">
        <v>0</v>
      </c>
      <c r="O426" s="335">
        <v>0</v>
      </c>
      <c r="P426" s="335">
        <v>0</v>
      </c>
      <c r="Q426" s="335">
        <v>0</v>
      </c>
      <c r="R426" s="335">
        <v>0</v>
      </c>
      <c r="S426" s="335">
        <v>0</v>
      </c>
      <c r="U426" s="322"/>
    </row>
    <row r="427" spans="2:21" ht="17.25" customHeight="1">
      <c r="B427" s="333"/>
      <c r="C427" s="333"/>
      <c r="D427" s="333">
        <v>4040</v>
      </c>
      <c r="E427" s="334" t="s">
        <v>143</v>
      </c>
      <c r="F427" s="335">
        <v>1438</v>
      </c>
      <c r="G427" s="335">
        <v>1438</v>
      </c>
      <c r="H427" s="335">
        <v>1438</v>
      </c>
      <c r="I427" s="335">
        <v>1438</v>
      </c>
      <c r="J427" s="335">
        <v>0</v>
      </c>
      <c r="K427" s="335">
        <v>0</v>
      </c>
      <c r="L427" s="335">
        <v>0</v>
      </c>
      <c r="M427" s="335">
        <v>0</v>
      </c>
      <c r="N427" s="335">
        <v>0</v>
      </c>
      <c r="O427" s="335">
        <v>0</v>
      </c>
      <c r="P427" s="335">
        <v>0</v>
      </c>
      <c r="Q427" s="335">
        <v>0</v>
      </c>
      <c r="R427" s="335">
        <v>0</v>
      </c>
      <c r="S427" s="335">
        <v>0</v>
      </c>
      <c r="U427" s="322"/>
    </row>
    <row r="428" spans="2:21" ht="17.25" customHeight="1">
      <c r="B428" s="333"/>
      <c r="C428" s="333"/>
      <c r="D428" s="333">
        <v>4110</v>
      </c>
      <c r="E428" s="334" t="s">
        <v>144</v>
      </c>
      <c r="F428" s="335">
        <v>22026</v>
      </c>
      <c r="G428" s="335">
        <v>22026</v>
      </c>
      <c r="H428" s="335">
        <v>22026</v>
      </c>
      <c r="I428" s="335">
        <v>22026</v>
      </c>
      <c r="J428" s="335">
        <v>0</v>
      </c>
      <c r="K428" s="335">
        <v>0</v>
      </c>
      <c r="L428" s="335">
        <v>0</v>
      </c>
      <c r="M428" s="335">
        <v>0</v>
      </c>
      <c r="N428" s="335">
        <v>0</v>
      </c>
      <c r="O428" s="335">
        <v>0</v>
      </c>
      <c r="P428" s="335">
        <v>0</v>
      </c>
      <c r="Q428" s="335">
        <v>0</v>
      </c>
      <c r="R428" s="335">
        <v>0</v>
      </c>
      <c r="S428" s="335">
        <v>0</v>
      </c>
      <c r="U428" s="322"/>
    </row>
    <row r="429" spans="2:21" ht="17.25" customHeight="1">
      <c r="B429" s="333"/>
      <c r="C429" s="333"/>
      <c r="D429" s="333">
        <v>4120</v>
      </c>
      <c r="E429" s="334" t="s">
        <v>145</v>
      </c>
      <c r="F429" s="335">
        <v>3810</v>
      </c>
      <c r="G429" s="335">
        <v>3810</v>
      </c>
      <c r="H429" s="335">
        <v>3810</v>
      </c>
      <c r="I429" s="335">
        <v>3810</v>
      </c>
      <c r="J429" s="335">
        <v>0</v>
      </c>
      <c r="K429" s="335">
        <v>0</v>
      </c>
      <c r="L429" s="335">
        <v>0</v>
      </c>
      <c r="M429" s="335">
        <v>0</v>
      </c>
      <c r="N429" s="335">
        <v>0</v>
      </c>
      <c r="O429" s="335">
        <v>0</v>
      </c>
      <c r="P429" s="335">
        <v>0</v>
      </c>
      <c r="Q429" s="335">
        <v>0</v>
      </c>
      <c r="R429" s="335">
        <v>0</v>
      </c>
      <c r="S429" s="335">
        <v>0</v>
      </c>
      <c r="U429" s="322"/>
    </row>
    <row r="430" spans="2:21" ht="17.25" customHeight="1">
      <c r="B430" s="333"/>
      <c r="C430" s="333"/>
      <c r="D430" s="333">
        <v>4210</v>
      </c>
      <c r="E430" s="334" t="s">
        <v>136</v>
      </c>
      <c r="F430" s="335">
        <v>9000</v>
      </c>
      <c r="G430" s="335">
        <v>9000</v>
      </c>
      <c r="H430" s="335">
        <v>9000</v>
      </c>
      <c r="I430" s="335">
        <v>0</v>
      </c>
      <c r="J430" s="335">
        <v>9000</v>
      </c>
      <c r="K430" s="335">
        <v>0</v>
      </c>
      <c r="L430" s="335">
        <v>0</v>
      </c>
      <c r="M430" s="335">
        <v>0</v>
      </c>
      <c r="N430" s="335">
        <v>0</v>
      </c>
      <c r="O430" s="335">
        <v>0</v>
      </c>
      <c r="P430" s="335">
        <v>0</v>
      </c>
      <c r="Q430" s="335">
        <v>0</v>
      </c>
      <c r="R430" s="335">
        <v>0</v>
      </c>
      <c r="S430" s="335">
        <v>0</v>
      </c>
      <c r="U430" s="322"/>
    </row>
    <row r="431" spans="2:21" ht="17.25" customHeight="1">
      <c r="B431" s="333"/>
      <c r="C431" s="333"/>
      <c r="D431" s="333">
        <v>4240</v>
      </c>
      <c r="E431" s="334" t="s">
        <v>467</v>
      </c>
      <c r="F431" s="335">
        <v>4000</v>
      </c>
      <c r="G431" s="335">
        <v>4000</v>
      </c>
      <c r="H431" s="335">
        <v>4000</v>
      </c>
      <c r="I431" s="335">
        <v>0</v>
      </c>
      <c r="J431" s="335">
        <v>4000</v>
      </c>
      <c r="K431" s="335">
        <v>0</v>
      </c>
      <c r="L431" s="335">
        <v>0</v>
      </c>
      <c r="M431" s="335">
        <v>0</v>
      </c>
      <c r="N431" s="335">
        <v>0</v>
      </c>
      <c r="O431" s="335">
        <v>0</v>
      </c>
      <c r="P431" s="335">
        <v>0</v>
      </c>
      <c r="Q431" s="335">
        <v>0</v>
      </c>
      <c r="R431" s="335">
        <v>0</v>
      </c>
      <c r="S431" s="335">
        <v>0</v>
      </c>
      <c r="U431" s="322"/>
    </row>
    <row r="432" spans="2:21" ht="17.25" customHeight="1">
      <c r="B432" s="333"/>
      <c r="C432" s="333"/>
      <c r="D432" s="333">
        <v>4300</v>
      </c>
      <c r="E432" s="334" t="s">
        <v>129</v>
      </c>
      <c r="F432" s="335">
        <v>8000</v>
      </c>
      <c r="G432" s="335">
        <v>8000</v>
      </c>
      <c r="H432" s="335">
        <v>8000</v>
      </c>
      <c r="I432" s="335">
        <v>0</v>
      </c>
      <c r="J432" s="335">
        <v>8000</v>
      </c>
      <c r="K432" s="335">
        <v>0</v>
      </c>
      <c r="L432" s="335">
        <v>0</v>
      </c>
      <c r="M432" s="335">
        <v>0</v>
      </c>
      <c r="N432" s="335">
        <v>0</v>
      </c>
      <c r="O432" s="335">
        <v>0</v>
      </c>
      <c r="P432" s="335">
        <v>0</v>
      </c>
      <c r="Q432" s="335">
        <v>0</v>
      </c>
      <c r="R432" s="335">
        <v>0</v>
      </c>
      <c r="S432" s="335">
        <v>0</v>
      </c>
      <c r="U432" s="322"/>
    </row>
    <row r="433" spans="2:21" ht="18.75" customHeight="1">
      <c r="B433" s="333"/>
      <c r="C433" s="333"/>
      <c r="D433" s="333">
        <v>4440</v>
      </c>
      <c r="E433" s="334" t="s">
        <v>153</v>
      </c>
      <c r="F433" s="335">
        <v>3456</v>
      </c>
      <c r="G433" s="335">
        <v>3456</v>
      </c>
      <c r="H433" s="335">
        <v>3456</v>
      </c>
      <c r="I433" s="335">
        <v>0</v>
      </c>
      <c r="J433" s="335">
        <v>3456</v>
      </c>
      <c r="K433" s="335">
        <v>0</v>
      </c>
      <c r="L433" s="335">
        <v>0</v>
      </c>
      <c r="M433" s="335">
        <v>0</v>
      </c>
      <c r="N433" s="335">
        <v>0</v>
      </c>
      <c r="O433" s="335">
        <v>0</v>
      </c>
      <c r="P433" s="335">
        <v>0</v>
      </c>
      <c r="Q433" s="335">
        <v>0</v>
      </c>
      <c r="R433" s="335">
        <v>0</v>
      </c>
      <c r="S433" s="335">
        <v>0</v>
      </c>
      <c r="U433" s="322"/>
    </row>
    <row r="434" spans="2:21" s="318" customFormat="1" ht="17.25" customHeight="1">
      <c r="B434" s="329"/>
      <c r="C434" s="329">
        <v>80151</v>
      </c>
      <c r="D434" s="329"/>
      <c r="E434" s="331" t="s">
        <v>469</v>
      </c>
      <c r="F434" s="332">
        <v>55052</v>
      </c>
      <c r="G434" s="332">
        <v>55052</v>
      </c>
      <c r="H434" s="332">
        <v>0</v>
      </c>
      <c r="I434" s="332">
        <v>0</v>
      </c>
      <c r="J434" s="332">
        <v>0</v>
      </c>
      <c r="K434" s="332">
        <v>55052</v>
      </c>
      <c r="L434" s="332">
        <v>0</v>
      </c>
      <c r="M434" s="332">
        <v>0</v>
      </c>
      <c r="N434" s="332">
        <v>0</v>
      </c>
      <c r="O434" s="332">
        <v>0</v>
      </c>
      <c r="P434" s="332">
        <v>0</v>
      </c>
      <c r="Q434" s="332">
        <v>0</v>
      </c>
      <c r="R434" s="332">
        <v>0</v>
      </c>
      <c r="S434" s="332">
        <v>0</v>
      </c>
      <c r="U434" s="319"/>
    </row>
    <row r="435" spans="2:21" ht="24.75" customHeight="1">
      <c r="B435" s="333"/>
      <c r="C435" s="333"/>
      <c r="D435" s="333">
        <v>2540</v>
      </c>
      <c r="E435" s="334" t="s">
        <v>198</v>
      </c>
      <c r="F435" s="335">
        <v>55052</v>
      </c>
      <c r="G435" s="335">
        <v>55052</v>
      </c>
      <c r="H435" s="335">
        <v>0</v>
      </c>
      <c r="I435" s="335">
        <v>0</v>
      </c>
      <c r="J435" s="335">
        <v>0</v>
      </c>
      <c r="K435" s="335">
        <v>55052</v>
      </c>
      <c r="L435" s="335">
        <v>0</v>
      </c>
      <c r="M435" s="335">
        <v>0</v>
      </c>
      <c r="N435" s="335">
        <v>0</v>
      </c>
      <c r="O435" s="335">
        <v>0</v>
      </c>
      <c r="P435" s="335">
        <v>0</v>
      </c>
      <c r="Q435" s="335">
        <v>0</v>
      </c>
      <c r="R435" s="335">
        <v>0</v>
      </c>
      <c r="S435" s="335">
        <v>0</v>
      </c>
      <c r="U435" s="322"/>
    </row>
    <row r="436" spans="2:21" s="318" customFormat="1" ht="17.25" customHeight="1">
      <c r="B436" s="329"/>
      <c r="C436" s="329">
        <v>80195</v>
      </c>
      <c r="D436" s="329"/>
      <c r="E436" s="331" t="s">
        <v>14</v>
      </c>
      <c r="F436" s="332">
        <v>884800</v>
      </c>
      <c r="G436" s="332">
        <v>884800</v>
      </c>
      <c r="H436" s="332">
        <v>609832</v>
      </c>
      <c r="I436" s="332">
        <v>66457</v>
      </c>
      <c r="J436" s="332">
        <v>543375</v>
      </c>
      <c r="K436" s="332">
        <v>0</v>
      </c>
      <c r="L436" s="332">
        <v>69520</v>
      </c>
      <c r="M436" s="332">
        <v>205448</v>
      </c>
      <c r="N436" s="332">
        <v>0</v>
      </c>
      <c r="O436" s="332">
        <v>0</v>
      </c>
      <c r="P436" s="332">
        <v>0</v>
      </c>
      <c r="Q436" s="332">
        <v>0</v>
      </c>
      <c r="R436" s="332">
        <v>0</v>
      </c>
      <c r="S436" s="332">
        <v>0</v>
      </c>
      <c r="U436" s="319"/>
    </row>
    <row r="437" spans="2:21" ht="17.25" customHeight="1">
      <c r="B437" s="333"/>
      <c r="C437" s="333"/>
      <c r="D437" s="333">
        <v>3020</v>
      </c>
      <c r="E437" s="334" t="s">
        <v>141</v>
      </c>
      <c r="F437" s="335">
        <v>69520</v>
      </c>
      <c r="G437" s="335">
        <v>69520</v>
      </c>
      <c r="H437" s="335">
        <v>0</v>
      </c>
      <c r="I437" s="335">
        <v>0</v>
      </c>
      <c r="J437" s="335">
        <v>0</v>
      </c>
      <c r="K437" s="335">
        <v>0</v>
      </c>
      <c r="L437" s="335">
        <v>69520</v>
      </c>
      <c r="M437" s="335">
        <v>0</v>
      </c>
      <c r="N437" s="335">
        <v>0</v>
      </c>
      <c r="O437" s="335">
        <v>0</v>
      </c>
      <c r="P437" s="335">
        <v>0</v>
      </c>
      <c r="Q437" s="335">
        <v>0</v>
      </c>
      <c r="R437" s="335">
        <v>0</v>
      </c>
      <c r="S437" s="335">
        <v>0</v>
      </c>
      <c r="U437" s="322"/>
    </row>
    <row r="438" spans="2:21" ht="17.25" customHeight="1">
      <c r="B438" s="333"/>
      <c r="C438" s="333"/>
      <c r="D438" s="333">
        <v>4010</v>
      </c>
      <c r="E438" s="334" t="s">
        <v>142</v>
      </c>
      <c r="F438" s="335">
        <v>47000</v>
      </c>
      <c r="G438" s="335">
        <v>47000</v>
      </c>
      <c r="H438" s="335">
        <v>47000</v>
      </c>
      <c r="I438" s="335">
        <v>47000</v>
      </c>
      <c r="J438" s="335">
        <v>0</v>
      </c>
      <c r="K438" s="335">
        <v>0</v>
      </c>
      <c r="L438" s="335">
        <v>0</v>
      </c>
      <c r="M438" s="335">
        <v>0</v>
      </c>
      <c r="N438" s="335">
        <v>0</v>
      </c>
      <c r="O438" s="335">
        <v>0</v>
      </c>
      <c r="P438" s="335">
        <v>0</v>
      </c>
      <c r="Q438" s="335">
        <v>0</v>
      </c>
      <c r="R438" s="335">
        <v>0</v>
      </c>
      <c r="S438" s="335">
        <v>0</v>
      </c>
      <c r="U438" s="322"/>
    </row>
    <row r="439" spans="2:21" ht="17.25" customHeight="1">
      <c r="B439" s="333"/>
      <c r="C439" s="333"/>
      <c r="D439" s="333">
        <v>4110</v>
      </c>
      <c r="E439" s="334" t="s">
        <v>144</v>
      </c>
      <c r="F439" s="335">
        <v>7957</v>
      </c>
      <c r="G439" s="335">
        <v>7957</v>
      </c>
      <c r="H439" s="335">
        <v>7957</v>
      </c>
      <c r="I439" s="335">
        <v>7957</v>
      </c>
      <c r="J439" s="335">
        <v>0</v>
      </c>
      <c r="K439" s="335">
        <v>0</v>
      </c>
      <c r="L439" s="335">
        <v>0</v>
      </c>
      <c r="M439" s="335">
        <v>0</v>
      </c>
      <c r="N439" s="335">
        <v>0</v>
      </c>
      <c r="O439" s="335">
        <v>0</v>
      </c>
      <c r="P439" s="335">
        <v>0</v>
      </c>
      <c r="Q439" s="335">
        <v>0</v>
      </c>
      <c r="R439" s="335">
        <v>0</v>
      </c>
      <c r="S439" s="335">
        <v>0</v>
      </c>
      <c r="U439" s="322"/>
    </row>
    <row r="440" spans="2:21" ht="17.25" customHeight="1">
      <c r="B440" s="333"/>
      <c r="C440" s="333"/>
      <c r="D440" s="333">
        <v>4120</v>
      </c>
      <c r="E440" s="334" t="s">
        <v>145</v>
      </c>
      <c r="F440" s="335">
        <v>1100</v>
      </c>
      <c r="G440" s="335">
        <v>1100</v>
      </c>
      <c r="H440" s="335">
        <v>1100</v>
      </c>
      <c r="I440" s="335">
        <v>1100</v>
      </c>
      <c r="J440" s="335">
        <v>0</v>
      </c>
      <c r="K440" s="335">
        <v>0</v>
      </c>
      <c r="L440" s="335">
        <v>0</v>
      </c>
      <c r="M440" s="335">
        <v>0</v>
      </c>
      <c r="N440" s="335">
        <v>0</v>
      </c>
      <c r="O440" s="335">
        <v>0</v>
      </c>
      <c r="P440" s="335">
        <v>0</v>
      </c>
      <c r="Q440" s="335">
        <v>0</v>
      </c>
      <c r="R440" s="335">
        <v>0</v>
      </c>
      <c r="S440" s="335">
        <v>0</v>
      </c>
      <c r="U440" s="322"/>
    </row>
    <row r="441" spans="2:21" ht="17.25" customHeight="1">
      <c r="B441" s="333"/>
      <c r="C441" s="333"/>
      <c r="D441" s="333">
        <v>4170</v>
      </c>
      <c r="E441" s="334" t="s">
        <v>147</v>
      </c>
      <c r="F441" s="335">
        <v>10000</v>
      </c>
      <c r="G441" s="335">
        <v>10000</v>
      </c>
      <c r="H441" s="335">
        <v>10000</v>
      </c>
      <c r="I441" s="335">
        <v>10000</v>
      </c>
      <c r="J441" s="335">
        <v>0</v>
      </c>
      <c r="K441" s="335">
        <v>0</v>
      </c>
      <c r="L441" s="335">
        <v>0</v>
      </c>
      <c r="M441" s="335">
        <v>0</v>
      </c>
      <c r="N441" s="335">
        <v>0</v>
      </c>
      <c r="O441" s="335">
        <v>0</v>
      </c>
      <c r="P441" s="335">
        <v>0</v>
      </c>
      <c r="Q441" s="335">
        <v>0</v>
      </c>
      <c r="R441" s="335">
        <v>0</v>
      </c>
      <c r="S441" s="335">
        <v>0</v>
      </c>
      <c r="U441" s="322"/>
    </row>
    <row r="442" spans="2:21" ht="17.25" customHeight="1">
      <c r="B442" s="333"/>
      <c r="C442" s="333"/>
      <c r="D442" s="333">
        <v>4210</v>
      </c>
      <c r="E442" s="334" t="s">
        <v>136</v>
      </c>
      <c r="F442" s="335">
        <v>8000</v>
      </c>
      <c r="G442" s="335">
        <v>8000</v>
      </c>
      <c r="H442" s="335">
        <v>8000</v>
      </c>
      <c r="I442" s="335">
        <v>0</v>
      </c>
      <c r="J442" s="335">
        <v>8000</v>
      </c>
      <c r="K442" s="335">
        <v>0</v>
      </c>
      <c r="L442" s="335">
        <v>0</v>
      </c>
      <c r="M442" s="335">
        <v>0</v>
      </c>
      <c r="N442" s="335">
        <v>0</v>
      </c>
      <c r="O442" s="335">
        <v>0</v>
      </c>
      <c r="P442" s="335">
        <v>0</v>
      </c>
      <c r="Q442" s="335">
        <v>0</v>
      </c>
      <c r="R442" s="335">
        <v>0</v>
      </c>
      <c r="S442" s="335">
        <v>0</v>
      </c>
      <c r="U442" s="322"/>
    </row>
    <row r="443" spans="2:21" ht="17.25" customHeight="1">
      <c r="B443" s="333"/>
      <c r="C443" s="333"/>
      <c r="D443" s="333">
        <v>4211</v>
      </c>
      <c r="E443" s="334" t="s">
        <v>136</v>
      </c>
      <c r="F443" s="335">
        <v>3850</v>
      </c>
      <c r="G443" s="335">
        <v>3850</v>
      </c>
      <c r="H443" s="335">
        <v>0</v>
      </c>
      <c r="I443" s="335">
        <v>0</v>
      </c>
      <c r="J443" s="335">
        <v>0</v>
      </c>
      <c r="K443" s="335">
        <v>0</v>
      </c>
      <c r="L443" s="335">
        <v>0</v>
      </c>
      <c r="M443" s="335">
        <v>3850</v>
      </c>
      <c r="N443" s="335">
        <v>0</v>
      </c>
      <c r="O443" s="335">
        <v>0</v>
      </c>
      <c r="P443" s="335">
        <v>0</v>
      </c>
      <c r="Q443" s="335">
        <v>0</v>
      </c>
      <c r="R443" s="335">
        <v>0</v>
      </c>
      <c r="S443" s="335">
        <v>0</v>
      </c>
      <c r="U443" s="322"/>
    </row>
    <row r="444" spans="2:21" ht="17.25" customHeight="1">
      <c r="B444" s="333"/>
      <c r="C444" s="333"/>
      <c r="D444" s="333">
        <v>4300</v>
      </c>
      <c r="E444" s="334" t="s">
        <v>129</v>
      </c>
      <c r="F444" s="335">
        <v>86000</v>
      </c>
      <c r="G444" s="335">
        <v>86000</v>
      </c>
      <c r="H444" s="335">
        <v>86000</v>
      </c>
      <c r="I444" s="335">
        <v>0</v>
      </c>
      <c r="J444" s="335">
        <v>86000</v>
      </c>
      <c r="K444" s="335">
        <v>0</v>
      </c>
      <c r="L444" s="335">
        <v>0</v>
      </c>
      <c r="M444" s="335">
        <v>0</v>
      </c>
      <c r="N444" s="335">
        <v>0</v>
      </c>
      <c r="O444" s="335">
        <v>0</v>
      </c>
      <c r="P444" s="335">
        <v>0</v>
      </c>
      <c r="Q444" s="335">
        <v>0</v>
      </c>
      <c r="R444" s="335">
        <v>0</v>
      </c>
      <c r="S444" s="335">
        <v>0</v>
      </c>
      <c r="U444" s="322"/>
    </row>
    <row r="445" spans="2:21" ht="17.25" customHeight="1">
      <c r="B445" s="333"/>
      <c r="C445" s="333"/>
      <c r="D445" s="333">
        <v>4301</v>
      </c>
      <c r="E445" s="334" t="s">
        <v>129</v>
      </c>
      <c r="F445" s="335">
        <v>201598</v>
      </c>
      <c r="G445" s="335">
        <v>201598</v>
      </c>
      <c r="H445" s="335">
        <v>0</v>
      </c>
      <c r="I445" s="335">
        <v>0</v>
      </c>
      <c r="J445" s="335">
        <v>0</v>
      </c>
      <c r="K445" s="335">
        <v>0</v>
      </c>
      <c r="L445" s="335">
        <v>0</v>
      </c>
      <c r="M445" s="335">
        <v>201598</v>
      </c>
      <c r="N445" s="335">
        <v>0</v>
      </c>
      <c r="O445" s="335">
        <v>0</v>
      </c>
      <c r="P445" s="335">
        <v>0</v>
      </c>
      <c r="Q445" s="335">
        <v>0</v>
      </c>
      <c r="R445" s="335">
        <v>0</v>
      </c>
      <c r="S445" s="335">
        <v>0</v>
      </c>
      <c r="U445" s="322"/>
    </row>
    <row r="446" spans="2:21" ht="18.75" customHeight="1">
      <c r="B446" s="333"/>
      <c r="C446" s="333"/>
      <c r="D446" s="333">
        <v>4440</v>
      </c>
      <c r="E446" s="334" t="s">
        <v>153</v>
      </c>
      <c r="F446" s="335">
        <v>449375</v>
      </c>
      <c r="G446" s="335">
        <v>449375</v>
      </c>
      <c r="H446" s="335">
        <v>449375</v>
      </c>
      <c r="I446" s="335">
        <v>0</v>
      </c>
      <c r="J446" s="335">
        <v>449375</v>
      </c>
      <c r="K446" s="335">
        <v>0</v>
      </c>
      <c r="L446" s="335">
        <v>0</v>
      </c>
      <c r="M446" s="335">
        <v>0</v>
      </c>
      <c r="N446" s="335">
        <v>0</v>
      </c>
      <c r="O446" s="335">
        <v>0</v>
      </c>
      <c r="P446" s="335">
        <v>0</v>
      </c>
      <c r="Q446" s="335">
        <v>0</v>
      </c>
      <c r="R446" s="335">
        <v>0</v>
      </c>
      <c r="S446" s="335">
        <v>0</v>
      </c>
      <c r="U446" s="322"/>
    </row>
    <row r="447" spans="2:21" ht="17.25" customHeight="1">
      <c r="B447" s="333"/>
      <c r="C447" s="333"/>
      <c r="D447" s="333">
        <v>4780</v>
      </c>
      <c r="E447" s="334" t="s">
        <v>196</v>
      </c>
      <c r="F447" s="335">
        <v>400</v>
      </c>
      <c r="G447" s="335">
        <v>400</v>
      </c>
      <c r="H447" s="335">
        <v>400</v>
      </c>
      <c r="I447" s="335">
        <v>400</v>
      </c>
      <c r="J447" s="335">
        <v>0</v>
      </c>
      <c r="K447" s="335">
        <v>0</v>
      </c>
      <c r="L447" s="335">
        <v>0</v>
      </c>
      <c r="M447" s="335">
        <v>0</v>
      </c>
      <c r="N447" s="335">
        <v>0</v>
      </c>
      <c r="O447" s="335">
        <v>0</v>
      </c>
      <c r="P447" s="335">
        <v>0</v>
      </c>
      <c r="Q447" s="335">
        <v>0</v>
      </c>
      <c r="R447" s="335">
        <v>0</v>
      </c>
      <c r="S447" s="335">
        <v>0</v>
      </c>
      <c r="U447" s="322"/>
    </row>
    <row r="448" spans="2:21" s="318" customFormat="1" ht="17.25" customHeight="1">
      <c r="B448" s="326">
        <v>851</v>
      </c>
      <c r="C448" s="326"/>
      <c r="D448" s="326"/>
      <c r="E448" s="327" t="s">
        <v>77</v>
      </c>
      <c r="F448" s="328">
        <v>3064562</v>
      </c>
      <c r="G448" s="328">
        <v>3064562</v>
      </c>
      <c r="H448" s="328">
        <v>3064562</v>
      </c>
      <c r="I448" s="328">
        <v>0</v>
      </c>
      <c r="J448" s="328">
        <v>3064562</v>
      </c>
      <c r="K448" s="328">
        <v>0</v>
      </c>
      <c r="L448" s="328">
        <v>0</v>
      </c>
      <c r="M448" s="328">
        <v>0</v>
      </c>
      <c r="N448" s="328">
        <v>0</v>
      </c>
      <c r="O448" s="328">
        <v>0</v>
      </c>
      <c r="P448" s="328">
        <v>0</v>
      </c>
      <c r="Q448" s="328">
        <v>0</v>
      </c>
      <c r="R448" s="328">
        <v>0</v>
      </c>
      <c r="S448" s="328">
        <v>0</v>
      </c>
      <c r="U448" s="319"/>
    </row>
    <row r="449" spans="2:21" s="318" customFormat="1" ht="17.25" customHeight="1">
      <c r="B449" s="329"/>
      <c r="C449" s="329">
        <v>85111</v>
      </c>
      <c r="D449" s="329"/>
      <c r="E449" s="331" t="s">
        <v>204</v>
      </c>
      <c r="F449" s="332">
        <v>824762</v>
      </c>
      <c r="G449" s="332">
        <v>824762</v>
      </c>
      <c r="H449" s="332">
        <v>824762</v>
      </c>
      <c r="I449" s="332">
        <v>0</v>
      </c>
      <c r="J449" s="332">
        <v>824762</v>
      </c>
      <c r="K449" s="332">
        <v>0</v>
      </c>
      <c r="L449" s="332">
        <v>0</v>
      </c>
      <c r="M449" s="332">
        <v>0</v>
      </c>
      <c r="N449" s="332">
        <v>0</v>
      </c>
      <c r="O449" s="332">
        <v>0</v>
      </c>
      <c r="P449" s="332">
        <v>0</v>
      </c>
      <c r="Q449" s="332">
        <v>0</v>
      </c>
      <c r="R449" s="332">
        <v>0</v>
      </c>
      <c r="S449" s="332">
        <v>0</v>
      </c>
      <c r="U449" s="319"/>
    </row>
    <row r="450" spans="2:21" ht="17.25" customHeight="1">
      <c r="B450" s="333"/>
      <c r="C450" s="333"/>
      <c r="D450" s="333">
        <v>4580</v>
      </c>
      <c r="E450" s="334" t="s">
        <v>166</v>
      </c>
      <c r="F450" s="335">
        <v>120000</v>
      </c>
      <c r="G450" s="335">
        <v>120000</v>
      </c>
      <c r="H450" s="335">
        <v>120000</v>
      </c>
      <c r="I450" s="335">
        <v>0</v>
      </c>
      <c r="J450" s="335">
        <v>120000</v>
      </c>
      <c r="K450" s="335">
        <v>0</v>
      </c>
      <c r="L450" s="335">
        <v>0</v>
      </c>
      <c r="M450" s="335">
        <v>0</v>
      </c>
      <c r="N450" s="335">
        <v>0</v>
      </c>
      <c r="O450" s="335">
        <v>0</v>
      </c>
      <c r="P450" s="335">
        <v>0</v>
      </c>
      <c r="Q450" s="335">
        <v>0</v>
      </c>
      <c r="R450" s="335">
        <v>0</v>
      </c>
      <c r="S450" s="335">
        <v>0</v>
      </c>
      <c r="U450" s="322"/>
    </row>
    <row r="451" spans="2:21" ht="19.5" customHeight="1">
      <c r="B451" s="333"/>
      <c r="C451" s="333"/>
      <c r="D451" s="333">
        <v>4610</v>
      </c>
      <c r="E451" s="334" t="s">
        <v>168</v>
      </c>
      <c r="F451" s="335">
        <v>50000</v>
      </c>
      <c r="G451" s="335">
        <v>50000</v>
      </c>
      <c r="H451" s="335">
        <v>50000</v>
      </c>
      <c r="I451" s="335">
        <v>0</v>
      </c>
      <c r="J451" s="335">
        <v>50000</v>
      </c>
      <c r="K451" s="335">
        <v>0</v>
      </c>
      <c r="L451" s="335">
        <v>0</v>
      </c>
      <c r="M451" s="335">
        <v>0</v>
      </c>
      <c r="N451" s="335">
        <v>0</v>
      </c>
      <c r="O451" s="335">
        <v>0</v>
      </c>
      <c r="P451" s="335">
        <v>0</v>
      </c>
      <c r="Q451" s="335">
        <v>0</v>
      </c>
      <c r="R451" s="335">
        <v>0</v>
      </c>
      <c r="S451" s="335">
        <v>0</v>
      </c>
      <c r="U451" s="322"/>
    </row>
    <row r="452" spans="2:21" ht="34.5" customHeight="1">
      <c r="B452" s="333"/>
      <c r="C452" s="333"/>
      <c r="D452" s="333">
        <v>4910</v>
      </c>
      <c r="E452" s="334" t="s">
        <v>470</v>
      </c>
      <c r="F452" s="335">
        <v>654762</v>
      </c>
      <c r="G452" s="335">
        <v>654762</v>
      </c>
      <c r="H452" s="335">
        <v>654762</v>
      </c>
      <c r="I452" s="335">
        <v>0</v>
      </c>
      <c r="J452" s="335">
        <v>654762</v>
      </c>
      <c r="K452" s="335">
        <v>0</v>
      </c>
      <c r="L452" s="335">
        <v>0</v>
      </c>
      <c r="M452" s="335">
        <v>0</v>
      </c>
      <c r="N452" s="335">
        <v>0</v>
      </c>
      <c r="O452" s="335">
        <v>0</v>
      </c>
      <c r="P452" s="335">
        <v>0</v>
      </c>
      <c r="Q452" s="335">
        <v>0</v>
      </c>
      <c r="R452" s="335">
        <v>0</v>
      </c>
      <c r="S452" s="335">
        <v>0</v>
      </c>
      <c r="U452" s="322"/>
    </row>
    <row r="453" spans="2:21" s="318" customFormat="1" ht="17.25" customHeight="1">
      <c r="B453" s="329"/>
      <c r="C453" s="329">
        <v>85149</v>
      </c>
      <c r="D453" s="329"/>
      <c r="E453" s="331" t="s">
        <v>205</v>
      </c>
      <c r="F453" s="332">
        <v>10000</v>
      </c>
      <c r="G453" s="332">
        <v>10000</v>
      </c>
      <c r="H453" s="332">
        <v>10000</v>
      </c>
      <c r="I453" s="332">
        <v>0</v>
      </c>
      <c r="J453" s="332">
        <v>10000</v>
      </c>
      <c r="K453" s="332">
        <v>0</v>
      </c>
      <c r="L453" s="332">
        <v>0</v>
      </c>
      <c r="M453" s="332">
        <v>0</v>
      </c>
      <c r="N453" s="332">
        <v>0</v>
      </c>
      <c r="O453" s="332">
        <v>0</v>
      </c>
      <c r="P453" s="332">
        <v>0</v>
      </c>
      <c r="Q453" s="332">
        <v>0</v>
      </c>
      <c r="R453" s="332">
        <v>0</v>
      </c>
      <c r="S453" s="332">
        <v>0</v>
      </c>
      <c r="U453" s="319"/>
    </row>
    <row r="454" spans="2:21" ht="17.25" customHeight="1">
      <c r="B454" s="333"/>
      <c r="C454" s="333"/>
      <c r="D454" s="333">
        <v>4210</v>
      </c>
      <c r="E454" s="334" t="s">
        <v>136</v>
      </c>
      <c r="F454" s="335">
        <v>7000</v>
      </c>
      <c r="G454" s="335">
        <v>7000</v>
      </c>
      <c r="H454" s="335">
        <v>7000</v>
      </c>
      <c r="I454" s="335">
        <v>0</v>
      </c>
      <c r="J454" s="335">
        <v>7000</v>
      </c>
      <c r="K454" s="335">
        <v>0</v>
      </c>
      <c r="L454" s="335">
        <v>0</v>
      </c>
      <c r="M454" s="335">
        <v>0</v>
      </c>
      <c r="N454" s="335">
        <v>0</v>
      </c>
      <c r="O454" s="335">
        <v>0</v>
      </c>
      <c r="P454" s="335">
        <v>0</v>
      </c>
      <c r="Q454" s="335">
        <v>0</v>
      </c>
      <c r="R454" s="335">
        <v>0</v>
      </c>
      <c r="S454" s="335">
        <v>0</v>
      </c>
      <c r="U454" s="322"/>
    </row>
    <row r="455" spans="2:21" ht="17.25" customHeight="1">
      <c r="B455" s="333"/>
      <c r="C455" s="333"/>
      <c r="D455" s="333">
        <v>4300</v>
      </c>
      <c r="E455" s="334" t="s">
        <v>129</v>
      </c>
      <c r="F455" s="335">
        <v>3000</v>
      </c>
      <c r="G455" s="335">
        <v>3000</v>
      </c>
      <c r="H455" s="335">
        <v>3000</v>
      </c>
      <c r="I455" s="335">
        <v>0</v>
      </c>
      <c r="J455" s="335">
        <v>3000</v>
      </c>
      <c r="K455" s="335">
        <v>0</v>
      </c>
      <c r="L455" s="335">
        <v>0</v>
      </c>
      <c r="M455" s="335">
        <v>0</v>
      </c>
      <c r="N455" s="335">
        <v>0</v>
      </c>
      <c r="O455" s="335">
        <v>0</v>
      </c>
      <c r="P455" s="335">
        <v>0</v>
      </c>
      <c r="Q455" s="335">
        <v>0</v>
      </c>
      <c r="R455" s="335">
        <v>0</v>
      </c>
      <c r="S455" s="335">
        <v>0</v>
      </c>
      <c r="U455" s="322"/>
    </row>
    <row r="456" spans="2:21" s="318" customFormat="1" ht="32.25" customHeight="1">
      <c r="B456" s="329"/>
      <c r="C456" s="329">
        <v>85156</v>
      </c>
      <c r="D456" s="329"/>
      <c r="E456" s="331" t="s">
        <v>206</v>
      </c>
      <c r="F456" s="332">
        <v>2229800</v>
      </c>
      <c r="G456" s="332">
        <v>2229800</v>
      </c>
      <c r="H456" s="332">
        <v>2229800</v>
      </c>
      <c r="I456" s="332">
        <v>0</v>
      </c>
      <c r="J456" s="332">
        <v>2229800</v>
      </c>
      <c r="K456" s="332">
        <v>0</v>
      </c>
      <c r="L456" s="332">
        <v>0</v>
      </c>
      <c r="M456" s="332">
        <v>0</v>
      </c>
      <c r="N456" s="332">
        <v>0</v>
      </c>
      <c r="O456" s="332">
        <v>0</v>
      </c>
      <c r="P456" s="332">
        <v>0</v>
      </c>
      <c r="Q456" s="332">
        <v>0</v>
      </c>
      <c r="R456" s="332">
        <v>0</v>
      </c>
      <c r="S456" s="332">
        <v>0</v>
      </c>
      <c r="U456" s="319"/>
    </row>
    <row r="457" spans="2:21" s="342" customFormat="1" ht="17.25" customHeight="1">
      <c r="B457" s="343"/>
      <c r="C457" s="344"/>
      <c r="D457" s="343"/>
      <c r="E457" s="345" t="s">
        <v>473</v>
      </c>
      <c r="F457" s="346">
        <v>2229800</v>
      </c>
      <c r="G457" s="346"/>
      <c r="H457" s="346"/>
      <c r="I457" s="346"/>
      <c r="J457" s="346"/>
      <c r="K457" s="346"/>
      <c r="L457" s="346"/>
      <c r="M457" s="346"/>
      <c r="N457" s="346"/>
      <c r="O457" s="346"/>
      <c r="P457" s="346"/>
      <c r="Q457" s="346"/>
      <c r="R457" s="346"/>
      <c r="S457" s="346"/>
      <c r="U457" s="347"/>
    </row>
    <row r="458" spans="2:21" ht="17.25" customHeight="1">
      <c r="B458" s="333"/>
      <c r="C458" s="333"/>
      <c r="D458" s="333">
        <v>4130</v>
      </c>
      <c r="E458" s="334" t="s">
        <v>207</v>
      </c>
      <c r="F458" s="335">
        <v>2229800</v>
      </c>
      <c r="G458" s="335">
        <v>2229800</v>
      </c>
      <c r="H458" s="335">
        <v>2229800</v>
      </c>
      <c r="I458" s="335">
        <v>0</v>
      </c>
      <c r="J458" s="335">
        <v>2229800</v>
      </c>
      <c r="K458" s="335">
        <v>0</v>
      </c>
      <c r="L458" s="335">
        <v>0</v>
      </c>
      <c r="M458" s="335">
        <v>0</v>
      </c>
      <c r="N458" s="335">
        <v>0</v>
      </c>
      <c r="O458" s="335">
        <v>0</v>
      </c>
      <c r="P458" s="335">
        <v>0</v>
      </c>
      <c r="Q458" s="335">
        <v>0</v>
      </c>
      <c r="R458" s="335">
        <v>0</v>
      </c>
      <c r="S458" s="335">
        <v>0</v>
      </c>
      <c r="U458" s="322"/>
    </row>
    <row r="459" spans="2:21" s="318" customFormat="1" ht="17.25" customHeight="1">
      <c r="B459" s="326">
        <v>852</v>
      </c>
      <c r="C459" s="326"/>
      <c r="D459" s="326"/>
      <c r="E459" s="327" t="s">
        <v>208</v>
      </c>
      <c r="F459" s="328">
        <v>12851684</v>
      </c>
      <c r="G459" s="328">
        <v>12216684</v>
      </c>
      <c r="H459" s="328">
        <v>9513127</v>
      </c>
      <c r="I459" s="328">
        <v>7267706</v>
      </c>
      <c r="J459" s="328">
        <v>2245421</v>
      </c>
      <c r="K459" s="328">
        <v>911360</v>
      </c>
      <c r="L459" s="328">
        <v>1792197</v>
      </c>
      <c r="M459" s="328">
        <v>0</v>
      </c>
      <c r="N459" s="328">
        <v>0</v>
      </c>
      <c r="O459" s="328">
        <v>0</v>
      </c>
      <c r="P459" s="328">
        <v>635000</v>
      </c>
      <c r="Q459" s="328">
        <v>635000</v>
      </c>
      <c r="R459" s="328">
        <v>0</v>
      </c>
      <c r="S459" s="328">
        <v>0</v>
      </c>
      <c r="U459" s="319"/>
    </row>
    <row r="460" spans="2:21" s="318" customFormat="1" ht="17.25" customHeight="1">
      <c r="B460" s="329"/>
      <c r="C460" s="329">
        <v>85201</v>
      </c>
      <c r="D460" s="329"/>
      <c r="E460" s="331" t="s">
        <v>80</v>
      </c>
      <c r="F460" s="332">
        <v>4184024</v>
      </c>
      <c r="G460" s="332">
        <v>3834024</v>
      </c>
      <c r="H460" s="332">
        <v>2973859</v>
      </c>
      <c r="I460" s="332">
        <v>2152426</v>
      </c>
      <c r="J460" s="332">
        <v>821433</v>
      </c>
      <c r="K460" s="332">
        <v>247907</v>
      </c>
      <c r="L460" s="332">
        <v>612258</v>
      </c>
      <c r="M460" s="332">
        <v>0</v>
      </c>
      <c r="N460" s="332">
        <v>0</v>
      </c>
      <c r="O460" s="332">
        <v>0</v>
      </c>
      <c r="P460" s="332">
        <v>350000</v>
      </c>
      <c r="Q460" s="332">
        <v>350000</v>
      </c>
      <c r="R460" s="332">
        <v>0</v>
      </c>
      <c r="S460" s="332">
        <v>0</v>
      </c>
      <c r="U460" s="319"/>
    </row>
    <row r="461" spans="2:21" ht="43.5" customHeight="1">
      <c r="B461" s="333"/>
      <c r="C461" s="333"/>
      <c r="D461" s="333">
        <v>2320</v>
      </c>
      <c r="E461" s="334" t="s">
        <v>209</v>
      </c>
      <c r="F461" s="335">
        <v>98287</v>
      </c>
      <c r="G461" s="335">
        <v>98287</v>
      </c>
      <c r="H461" s="335">
        <v>0</v>
      </c>
      <c r="I461" s="335">
        <v>0</v>
      </c>
      <c r="J461" s="335">
        <v>0</v>
      </c>
      <c r="K461" s="335">
        <v>98287</v>
      </c>
      <c r="L461" s="335">
        <v>0</v>
      </c>
      <c r="M461" s="335">
        <v>0</v>
      </c>
      <c r="N461" s="335">
        <v>0</v>
      </c>
      <c r="O461" s="335">
        <v>0</v>
      </c>
      <c r="P461" s="335">
        <v>0</v>
      </c>
      <c r="Q461" s="335">
        <v>0</v>
      </c>
      <c r="R461" s="335">
        <v>0</v>
      </c>
      <c r="S461" s="335">
        <v>0</v>
      </c>
      <c r="U461" s="322"/>
    </row>
    <row r="462" spans="2:21" ht="45" customHeight="1">
      <c r="B462" s="333"/>
      <c r="C462" s="333"/>
      <c r="D462" s="333">
        <v>2330</v>
      </c>
      <c r="E462" s="334" t="s">
        <v>210</v>
      </c>
      <c r="F462" s="335">
        <v>149620</v>
      </c>
      <c r="G462" s="335">
        <v>149620</v>
      </c>
      <c r="H462" s="335">
        <v>0</v>
      </c>
      <c r="I462" s="335">
        <v>0</v>
      </c>
      <c r="J462" s="335">
        <v>0</v>
      </c>
      <c r="K462" s="335">
        <v>149620</v>
      </c>
      <c r="L462" s="335">
        <v>0</v>
      </c>
      <c r="M462" s="335">
        <v>0</v>
      </c>
      <c r="N462" s="335">
        <v>0</v>
      </c>
      <c r="O462" s="335">
        <v>0</v>
      </c>
      <c r="P462" s="335">
        <v>0</v>
      </c>
      <c r="Q462" s="335">
        <v>0</v>
      </c>
      <c r="R462" s="335">
        <v>0</v>
      </c>
      <c r="S462" s="335">
        <v>0</v>
      </c>
      <c r="U462" s="322"/>
    </row>
    <row r="463" spans="2:21" ht="17.25" customHeight="1">
      <c r="B463" s="333"/>
      <c r="C463" s="333"/>
      <c r="D463" s="333">
        <v>3020</v>
      </c>
      <c r="E463" s="334" t="s">
        <v>141</v>
      </c>
      <c r="F463" s="335">
        <v>3000</v>
      </c>
      <c r="G463" s="335">
        <v>3000</v>
      </c>
      <c r="H463" s="335">
        <v>0</v>
      </c>
      <c r="I463" s="335">
        <v>0</v>
      </c>
      <c r="J463" s="335">
        <v>0</v>
      </c>
      <c r="K463" s="335">
        <v>0</v>
      </c>
      <c r="L463" s="335">
        <v>3000</v>
      </c>
      <c r="M463" s="335">
        <v>0</v>
      </c>
      <c r="N463" s="335">
        <v>0</v>
      </c>
      <c r="O463" s="335">
        <v>0</v>
      </c>
      <c r="P463" s="335">
        <v>0</v>
      </c>
      <c r="Q463" s="335">
        <v>0</v>
      </c>
      <c r="R463" s="335">
        <v>0</v>
      </c>
      <c r="S463" s="335">
        <v>0</v>
      </c>
      <c r="U463" s="322"/>
    </row>
    <row r="464" spans="2:21" ht="17.25" customHeight="1">
      <c r="B464" s="333"/>
      <c r="C464" s="333"/>
      <c r="D464" s="333">
        <v>3110</v>
      </c>
      <c r="E464" s="334" t="s">
        <v>211</v>
      </c>
      <c r="F464" s="335">
        <v>609258</v>
      </c>
      <c r="G464" s="335">
        <v>609258</v>
      </c>
      <c r="H464" s="335">
        <v>0</v>
      </c>
      <c r="I464" s="335">
        <v>0</v>
      </c>
      <c r="J464" s="335">
        <v>0</v>
      </c>
      <c r="K464" s="335">
        <v>0</v>
      </c>
      <c r="L464" s="335">
        <v>609258</v>
      </c>
      <c r="M464" s="335">
        <v>0</v>
      </c>
      <c r="N464" s="335">
        <v>0</v>
      </c>
      <c r="O464" s="335">
        <v>0</v>
      </c>
      <c r="P464" s="335">
        <v>0</v>
      </c>
      <c r="Q464" s="335">
        <v>0</v>
      </c>
      <c r="R464" s="335">
        <v>0</v>
      </c>
      <c r="S464" s="335">
        <v>0</v>
      </c>
      <c r="U464" s="322"/>
    </row>
    <row r="465" spans="2:21" ht="17.25" customHeight="1">
      <c r="B465" s="333"/>
      <c r="C465" s="333"/>
      <c r="D465" s="333">
        <v>4010</v>
      </c>
      <c r="E465" s="334" t="s">
        <v>142</v>
      </c>
      <c r="F465" s="335">
        <v>1645972</v>
      </c>
      <c r="G465" s="335">
        <v>1645972</v>
      </c>
      <c r="H465" s="335">
        <v>1645972</v>
      </c>
      <c r="I465" s="335">
        <v>1645972</v>
      </c>
      <c r="J465" s="335">
        <v>0</v>
      </c>
      <c r="K465" s="335">
        <v>0</v>
      </c>
      <c r="L465" s="335">
        <v>0</v>
      </c>
      <c r="M465" s="335">
        <v>0</v>
      </c>
      <c r="N465" s="335">
        <v>0</v>
      </c>
      <c r="O465" s="335">
        <v>0</v>
      </c>
      <c r="P465" s="335">
        <v>0</v>
      </c>
      <c r="Q465" s="335">
        <v>0</v>
      </c>
      <c r="R465" s="335">
        <v>0</v>
      </c>
      <c r="S465" s="335">
        <v>0</v>
      </c>
      <c r="U465" s="322"/>
    </row>
    <row r="466" spans="2:21" ht="17.25" customHeight="1">
      <c r="B466" s="333"/>
      <c r="C466" s="333"/>
      <c r="D466" s="333">
        <v>4040</v>
      </c>
      <c r="E466" s="334" t="s">
        <v>143</v>
      </c>
      <c r="F466" s="335">
        <v>128905</v>
      </c>
      <c r="G466" s="335">
        <v>128905</v>
      </c>
      <c r="H466" s="335">
        <v>128905</v>
      </c>
      <c r="I466" s="335">
        <v>128905</v>
      </c>
      <c r="J466" s="335">
        <v>0</v>
      </c>
      <c r="K466" s="335">
        <v>0</v>
      </c>
      <c r="L466" s="335">
        <v>0</v>
      </c>
      <c r="M466" s="335">
        <v>0</v>
      </c>
      <c r="N466" s="335">
        <v>0</v>
      </c>
      <c r="O466" s="335">
        <v>0</v>
      </c>
      <c r="P466" s="335">
        <v>0</v>
      </c>
      <c r="Q466" s="335">
        <v>0</v>
      </c>
      <c r="R466" s="335">
        <v>0</v>
      </c>
      <c r="S466" s="335">
        <v>0</v>
      </c>
      <c r="U466" s="322"/>
    </row>
    <row r="467" spans="2:21" ht="17.25" customHeight="1">
      <c r="B467" s="333"/>
      <c r="C467" s="333"/>
      <c r="D467" s="333">
        <v>4110</v>
      </c>
      <c r="E467" s="334" t="s">
        <v>144</v>
      </c>
      <c r="F467" s="335">
        <v>309777</v>
      </c>
      <c r="G467" s="335">
        <v>309777</v>
      </c>
      <c r="H467" s="335">
        <v>309777</v>
      </c>
      <c r="I467" s="335">
        <v>309777</v>
      </c>
      <c r="J467" s="335">
        <v>0</v>
      </c>
      <c r="K467" s="335">
        <v>0</v>
      </c>
      <c r="L467" s="335">
        <v>0</v>
      </c>
      <c r="M467" s="335">
        <v>0</v>
      </c>
      <c r="N467" s="335">
        <v>0</v>
      </c>
      <c r="O467" s="335">
        <v>0</v>
      </c>
      <c r="P467" s="335">
        <v>0</v>
      </c>
      <c r="Q467" s="335">
        <v>0</v>
      </c>
      <c r="R467" s="335">
        <v>0</v>
      </c>
      <c r="S467" s="335">
        <v>0</v>
      </c>
      <c r="U467" s="322"/>
    </row>
    <row r="468" spans="2:21" ht="17.25" customHeight="1">
      <c r="B468" s="333"/>
      <c r="C468" s="333"/>
      <c r="D468" s="333">
        <v>4120</v>
      </c>
      <c r="E468" s="334" t="s">
        <v>145</v>
      </c>
      <c r="F468" s="335">
        <v>43472</v>
      </c>
      <c r="G468" s="335">
        <v>43472</v>
      </c>
      <c r="H468" s="335">
        <v>43472</v>
      </c>
      <c r="I468" s="335">
        <v>43472</v>
      </c>
      <c r="J468" s="335">
        <v>0</v>
      </c>
      <c r="K468" s="335">
        <v>0</v>
      </c>
      <c r="L468" s="335">
        <v>0</v>
      </c>
      <c r="M468" s="335">
        <v>0</v>
      </c>
      <c r="N468" s="335">
        <v>0</v>
      </c>
      <c r="O468" s="335">
        <v>0</v>
      </c>
      <c r="P468" s="335">
        <v>0</v>
      </c>
      <c r="Q468" s="335">
        <v>0</v>
      </c>
      <c r="R468" s="335">
        <v>0</v>
      </c>
      <c r="S468" s="335">
        <v>0</v>
      </c>
      <c r="U468" s="322"/>
    </row>
    <row r="469" spans="2:21" ht="17.25" customHeight="1">
      <c r="B469" s="333"/>
      <c r="C469" s="333"/>
      <c r="D469" s="333">
        <v>4170</v>
      </c>
      <c r="E469" s="334" t="s">
        <v>147</v>
      </c>
      <c r="F469" s="335">
        <v>24300</v>
      </c>
      <c r="G469" s="335">
        <v>24300</v>
      </c>
      <c r="H469" s="335">
        <v>24300</v>
      </c>
      <c r="I469" s="335">
        <v>24300</v>
      </c>
      <c r="J469" s="335">
        <v>0</v>
      </c>
      <c r="K469" s="335">
        <v>0</v>
      </c>
      <c r="L469" s="335">
        <v>0</v>
      </c>
      <c r="M469" s="335">
        <v>0</v>
      </c>
      <c r="N469" s="335">
        <v>0</v>
      </c>
      <c r="O469" s="335">
        <v>0</v>
      </c>
      <c r="P469" s="335">
        <v>0</v>
      </c>
      <c r="Q469" s="335">
        <v>0</v>
      </c>
      <c r="R469" s="335">
        <v>0</v>
      </c>
      <c r="S469" s="335">
        <v>0</v>
      </c>
      <c r="U469" s="322"/>
    </row>
    <row r="470" spans="2:21" ht="17.25" customHeight="1">
      <c r="B470" s="333"/>
      <c r="C470" s="333"/>
      <c r="D470" s="333">
        <v>4210</v>
      </c>
      <c r="E470" s="334" t="s">
        <v>136</v>
      </c>
      <c r="F470" s="335">
        <v>102433</v>
      </c>
      <c r="G470" s="335">
        <v>102433</v>
      </c>
      <c r="H470" s="335">
        <v>102433</v>
      </c>
      <c r="I470" s="335">
        <v>0</v>
      </c>
      <c r="J470" s="335">
        <v>102433</v>
      </c>
      <c r="K470" s="335">
        <v>0</v>
      </c>
      <c r="L470" s="335">
        <v>0</v>
      </c>
      <c r="M470" s="335">
        <v>0</v>
      </c>
      <c r="N470" s="335">
        <v>0</v>
      </c>
      <c r="O470" s="335">
        <v>0</v>
      </c>
      <c r="P470" s="335">
        <v>0</v>
      </c>
      <c r="Q470" s="335">
        <v>0</v>
      </c>
      <c r="R470" s="335">
        <v>0</v>
      </c>
      <c r="S470" s="335">
        <v>0</v>
      </c>
      <c r="U470" s="322"/>
    </row>
    <row r="471" spans="2:21" ht="17.25" customHeight="1">
      <c r="B471" s="333"/>
      <c r="C471" s="333"/>
      <c r="D471" s="333">
        <v>4220</v>
      </c>
      <c r="E471" s="334" t="s">
        <v>186</v>
      </c>
      <c r="F471" s="335">
        <v>72372</v>
      </c>
      <c r="G471" s="335">
        <v>72372</v>
      </c>
      <c r="H471" s="335">
        <v>72372</v>
      </c>
      <c r="I471" s="335">
        <v>0</v>
      </c>
      <c r="J471" s="335">
        <v>72372</v>
      </c>
      <c r="K471" s="335">
        <v>0</v>
      </c>
      <c r="L471" s="335">
        <v>0</v>
      </c>
      <c r="M471" s="335">
        <v>0</v>
      </c>
      <c r="N471" s="335">
        <v>0</v>
      </c>
      <c r="O471" s="335">
        <v>0</v>
      </c>
      <c r="P471" s="335">
        <v>0</v>
      </c>
      <c r="Q471" s="335">
        <v>0</v>
      </c>
      <c r="R471" s="335">
        <v>0</v>
      </c>
      <c r="S471" s="335">
        <v>0</v>
      </c>
      <c r="U471" s="322"/>
    </row>
    <row r="472" spans="2:21" ht="17.25" customHeight="1">
      <c r="B472" s="333"/>
      <c r="C472" s="333"/>
      <c r="D472" s="333">
        <v>4260</v>
      </c>
      <c r="E472" s="334" t="s">
        <v>148</v>
      </c>
      <c r="F472" s="335">
        <v>166740</v>
      </c>
      <c r="G472" s="335">
        <v>166740</v>
      </c>
      <c r="H472" s="335">
        <v>166740</v>
      </c>
      <c r="I472" s="335">
        <v>0</v>
      </c>
      <c r="J472" s="335">
        <v>166740</v>
      </c>
      <c r="K472" s="335">
        <v>0</v>
      </c>
      <c r="L472" s="335">
        <v>0</v>
      </c>
      <c r="M472" s="335">
        <v>0</v>
      </c>
      <c r="N472" s="335">
        <v>0</v>
      </c>
      <c r="O472" s="335">
        <v>0</v>
      </c>
      <c r="P472" s="335">
        <v>0</v>
      </c>
      <c r="Q472" s="335">
        <v>0</v>
      </c>
      <c r="R472" s="335">
        <v>0</v>
      </c>
      <c r="S472" s="335">
        <v>0</v>
      </c>
      <c r="U472" s="322"/>
    </row>
    <row r="473" spans="2:21" ht="17.25" customHeight="1">
      <c r="B473" s="333"/>
      <c r="C473" s="333"/>
      <c r="D473" s="333">
        <v>4270</v>
      </c>
      <c r="E473" s="334" t="s">
        <v>149</v>
      </c>
      <c r="F473" s="335">
        <v>17006</v>
      </c>
      <c r="G473" s="335">
        <v>17006</v>
      </c>
      <c r="H473" s="335">
        <v>17006</v>
      </c>
      <c r="I473" s="335">
        <v>0</v>
      </c>
      <c r="J473" s="335">
        <v>17006</v>
      </c>
      <c r="K473" s="335">
        <v>0</v>
      </c>
      <c r="L473" s="335">
        <v>0</v>
      </c>
      <c r="M473" s="335">
        <v>0</v>
      </c>
      <c r="N473" s="335">
        <v>0</v>
      </c>
      <c r="O473" s="335">
        <v>0</v>
      </c>
      <c r="P473" s="335">
        <v>0</v>
      </c>
      <c r="Q473" s="335">
        <v>0</v>
      </c>
      <c r="R473" s="335">
        <v>0</v>
      </c>
      <c r="S473" s="335">
        <v>0</v>
      </c>
      <c r="U473" s="322"/>
    </row>
    <row r="474" spans="2:21" ht="17.25" customHeight="1">
      <c r="B474" s="333"/>
      <c r="C474" s="333"/>
      <c r="D474" s="333">
        <v>4280</v>
      </c>
      <c r="E474" s="334" t="s">
        <v>170</v>
      </c>
      <c r="F474" s="335">
        <v>4079</v>
      </c>
      <c r="G474" s="335">
        <v>4079</v>
      </c>
      <c r="H474" s="335">
        <v>4079</v>
      </c>
      <c r="I474" s="335">
        <v>0</v>
      </c>
      <c r="J474" s="335">
        <v>4079</v>
      </c>
      <c r="K474" s="335">
        <v>0</v>
      </c>
      <c r="L474" s="335">
        <v>0</v>
      </c>
      <c r="M474" s="335">
        <v>0</v>
      </c>
      <c r="N474" s="335">
        <v>0</v>
      </c>
      <c r="O474" s="335">
        <v>0</v>
      </c>
      <c r="P474" s="335">
        <v>0</v>
      </c>
      <c r="Q474" s="335">
        <v>0</v>
      </c>
      <c r="R474" s="335">
        <v>0</v>
      </c>
      <c r="S474" s="335">
        <v>0</v>
      </c>
      <c r="U474" s="322"/>
    </row>
    <row r="475" spans="2:21" ht="17.25" customHeight="1">
      <c r="B475" s="333"/>
      <c r="C475" s="333"/>
      <c r="D475" s="333">
        <v>4300</v>
      </c>
      <c r="E475" s="334" t="s">
        <v>129</v>
      </c>
      <c r="F475" s="335">
        <v>323621</v>
      </c>
      <c r="G475" s="335">
        <v>323621</v>
      </c>
      <c r="H475" s="335">
        <v>323621</v>
      </c>
      <c r="I475" s="335">
        <v>0</v>
      </c>
      <c r="J475" s="335">
        <v>323621</v>
      </c>
      <c r="K475" s="335">
        <v>0</v>
      </c>
      <c r="L475" s="335">
        <v>0</v>
      </c>
      <c r="M475" s="335">
        <v>0</v>
      </c>
      <c r="N475" s="335">
        <v>0</v>
      </c>
      <c r="O475" s="335">
        <v>0</v>
      </c>
      <c r="P475" s="335">
        <v>0</v>
      </c>
      <c r="Q475" s="335">
        <v>0</v>
      </c>
      <c r="R475" s="335">
        <v>0</v>
      </c>
      <c r="S475" s="335">
        <v>0</v>
      </c>
      <c r="U475" s="322"/>
    </row>
    <row r="476" spans="2:21" ht="19.5" customHeight="1">
      <c r="B476" s="333"/>
      <c r="C476" s="333"/>
      <c r="D476" s="333">
        <v>4360</v>
      </c>
      <c r="E476" s="334" t="s">
        <v>150</v>
      </c>
      <c r="F476" s="335">
        <v>20817</v>
      </c>
      <c r="G476" s="335">
        <v>20817</v>
      </c>
      <c r="H476" s="335">
        <v>20817</v>
      </c>
      <c r="I476" s="335">
        <v>0</v>
      </c>
      <c r="J476" s="335">
        <v>20817</v>
      </c>
      <c r="K476" s="335">
        <v>0</v>
      </c>
      <c r="L476" s="335">
        <v>0</v>
      </c>
      <c r="M476" s="335">
        <v>0</v>
      </c>
      <c r="N476" s="335">
        <v>0</v>
      </c>
      <c r="O476" s="335">
        <v>0</v>
      </c>
      <c r="P476" s="335">
        <v>0</v>
      </c>
      <c r="Q476" s="335">
        <v>0</v>
      </c>
      <c r="R476" s="335">
        <v>0</v>
      </c>
      <c r="S476" s="335">
        <v>0</v>
      </c>
      <c r="U476" s="322"/>
    </row>
    <row r="477" spans="2:21" ht="17.25" customHeight="1">
      <c r="B477" s="333"/>
      <c r="C477" s="333"/>
      <c r="D477" s="333">
        <v>4430</v>
      </c>
      <c r="E477" s="334" t="s">
        <v>152</v>
      </c>
      <c r="F477" s="335">
        <v>10958</v>
      </c>
      <c r="G477" s="335">
        <v>10958</v>
      </c>
      <c r="H477" s="335">
        <v>10958</v>
      </c>
      <c r="I477" s="335">
        <v>0</v>
      </c>
      <c r="J477" s="335">
        <v>10958</v>
      </c>
      <c r="K477" s="335">
        <v>0</v>
      </c>
      <c r="L477" s="335">
        <v>0</v>
      </c>
      <c r="M477" s="335">
        <v>0</v>
      </c>
      <c r="N477" s="335">
        <v>0</v>
      </c>
      <c r="O477" s="335">
        <v>0</v>
      </c>
      <c r="P477" s="335">
        <v>0</v>
      </c>
      <c r="Q477" s="335">
        <v>0</v>
      </c>
      <c r="R477" s="335">
        <v>0</v>
      </c>
      <c r="S477" s="335">
        <v>0</v>
      </c>
      <c r="U477" s="322"/>
    </row>
    <row r="478" spans="2:21" ht="18.75" customHeight="1">
      <c r="B478" s="333"/>
      <c r="C478" s="333"/>
      <c r="D478" s="333">
        <v>4440</v>
      </c>
      <c r="E478" s="334" t="s">
        <v>153</v>
      </c>
      <c r="F478" s="335">
        <v>49592</v>
      </c>
      <c r="G478" s="335">
        <v>49592</v>
      </c>
      <c r="H478" s="335">
        <v>49592</v>
      </c>
      <c r="I478" s="335">
        <v>0</v>
      </c>
      <c r="J478" s="335">
        <v>49592</v>
      </c>
      <c r="K478" s="335">
        <v>0</v>
      </c>
      <c r="L478" s="335">
        <v>0</v>
      </c>
      <c r="M478" s="335">
        <v>0</v>
      </c>
      <c r="N478" s="335">
        <v>0</v>
      </c>
      <c r="O478" s="335">
        <v>0</v>
      </c>
      <c r="P478" s="335">
        <v>0</v>
      </c>
      <c r="Q478" s="335">
        <v>0</v>
      </c>
      <c r="R478" s="335">
        <v>0</v>
      </c>
      <c r="S478" s="335">
        <v>0</v>
      </c>
      <c r="U478" s="322"/>
    </row>
    <row r="479" spans="2:21" ht="17.25" customHeight="1">
      <c r="B479" s="333"/>
      <c r="C479" s="333"/>
      <c r="D479" s="333">
        <v>4480</v>
      </c>
      <c r="E479" s="334" t="s">
        <v>154</v>
      </c>
      <c r="F479" s="335">
        <v>25722</v>
      </c>
      <c r="G479" s="335">
        <v>25722</v>
      </c>
      <c r="H479" s="335">
        <v>25722</v>
      </c>
      <c r="I479" s="335">
        <v>0</v>
      </c>
      <c r="J479" s="335">
        <v>25722</v>
      </c>
      <c r="K479" s="335">
        <v>0</v>
      </c>
      <c r="L479" s="335">
        <v>0</v>
      </c>
      <c r="M479" s="335">
        <v>0</v>
      </c>
      <c r="N479" s="335">
        <v>0</v>
      </c>
      <c r="O479" s="335">
        <v>0</v>
      </c>
      <c r="P479" s="335">
        <v>0</v>
      </c>
      <c r="Q479" s="335">
        <v>0</v>
      </c>
      <c r="R479" s="335">
        <v>0</v>
      </c>
      <c r="S479" s="335">
        <v>0</v>
      </c>
      <c r="U479" s="322"/>
    </row>
    <row r="480" spans="2:21" ht="25.5" customHeight="1">
      <c r="B480" s="333"/>
      <c r="C480" s="333"/>
      <c r="D480" s="333">
        <v>4500</v>
      </c>
      <c r="E480" s="334" t="s">
        <v>155</v>
      </c>
      <c r="F480" s="335">
        <v>587</v>
      </c>
      <c r="G480" s="335">
        <v>587</v>
      </c>
      <c r="H480" s="335">
        <v>587</v>
      </c>
      <c r="I480" s="335">
        <v>0</v>
      </c>
      <c r="J480" s="335">
        <v>587</v>
      </c>
      <c r="K480" s="335">
        <v>0</v>
      </c>
      <c r="L480" s="335">
        <v>0</v>
      </c>
      <c r="M480" s="335">
        <v>0</v>
      </c>
      <c r="N480" s="335">
        <v>0</v>
      </c>
      <c r="O480" s="335">
        <v>0</v>
      </c>
      <c r="P480" s="335">
        <v>0</v>
      </c>
      <c r="Q480" s="335">
        <v>0</v>
      </c>
      <c r="R480" s="335">
        <v>0</v>
      </c>
      <c r="S480" s="335">
        <v>0</v>
      </c>
      <c r="U480" s="322"/>
    </row>
    <row r="481" spans="2:21" ht="24" customHeight="1">
      <c r="B481" s="333"/>
      <c r="C481" s="333"/>
      <c r="D481" s="333">
        <v>4520</v>
      </c>
      <c r="E481" s="334" t="s">
        <v>156</v>
      </c>
      <c r="F481" s="335">
        <v>19722</v>
      </c>
      <c r="G481" s="335">
        <v>19722</v>
      </c>
      <c r="H481" s="335">
        <v>19722</v>
      </c>
      <c r="I481" s="335">
        <v>0</v>
      </c>
      <c r="J481" s="335">
        <v>19722</v>
      </c>
      <c r="K481" s="335">
        <v>0</v>
      </c>
      <c r="L481" s="335">
        <v>0</v>
      </c>
      <c r="M481" s="335">
        <v>0</v>
      </c>
      <c r="N481" s="335">
        <v>0</v>
      </c>
      <c r="O481" s="335">
        <v>0</v>
      </c>
      <c r="P481" s="335">
        <v>0</v>
      </c>
      <c r="Q481" s="335">
        <v>0</v>
      </c>
      <c r="R481" s="335">
        <v>0</v>
      </c>
      <c r="S481" s="335">
        <v>0</v>
      </c>
      <c r="U481" s="322"/>
    </row>
    <row r="482" spans="2:21" ht="25.5" customHeight="1">
      <c r="B482" s="333"/>
      <c r="C482" s="333"/>
      <c r="D482" s="333">
        <v>4700</v>
      </c>
      <c r="E482" s="334" t="s">
        <v>157</v>
      </c>
      <c r="F482" s="335">
        <v>7784</v>
      </c>
      <c r="G482" s="335">
        <v>7784</v>
      </c>
      <c r="H482" s="335">
        <v>7784</v>
      </c>
      <c r="I482" s="335">
        <v>0</v>
      </c>
      <c r="J482" s="335">
        <v>7784</v>
      </c>
      <c r="K482" s="335">
        <v>0</v>
      </c>
      <c r="L482" s="335">
        <v>0</v>
      </c>
      <c r="M482" s="335">
        <v>0</v>
      </c>
      <c r="N482" s="335">
        <v>0</v>
      </c>
      <c r="O482" s="335">
        <v>0</v>
      </c>
      <c r="P482" s="335">
        <v>0</v>
      </c>
      <c r="Q482" s="335">
        <v>0</v>
      </c>
      <c r="R482" s="335">
        <v>0</v>
      </c>
      <c r="S482" s="335">
        <v>0</v>
      </c>
      <c r="U482" s="322"/>
    </row>
    <row r="483" spans="2:21" ht="17.25" customHeight="1">
      <c r="B483" s="333"/>
      <c r="C483" s="333"/>
      <c r="D483" s="333">
        <v>6050</v>
      </c>
      <c r="E483" s="334" t="s">
        <v>158</v>
      </c>
      <c r="F483" s="335">
        <v>350000</v>
      </c>
      <c r="G483" s="335">
        <v>0</v>
      </c>
      <c r="H483" s="335">
        <v>0</v>
      </c>
      <c r="I483" s="335">
        <v>0</v>
      </c>
      <c r="J483" s="335">
        <v>0</v>
      </c>
      <c r="K483" s="335">
        <v>0</v>
      </c>
      <c r="L483" s="335">
        <v>0</v>
      </c>
      <c r="M483" s="335">
        <v>0</v>
      </c>
      <c r="N483" s="335">
        <v>0</v>
      </c>
      <c r="O483" s="335">
        <v>0</v>
      </c>
      <c r="P483" s="335">
        <v>350000</v>
      </c>
      <c r="Q483" s="335">
        <v>350000</v>
      </c>
      <c r="R483" s="335">
        <v>0</v>
      </c>
      <c r="S483" s="335">
        <v>0</v>
      </c>
      <c r="U483" s="322"/>
    </row>
    <row r="484" spans="2:21" s="318" customFormat="1" ht="17.25" customHeight="1">
      <c r="B484" s="329"/>
      <c r="C484" s="329">
        <v>85202</v>
      </c>
      <c r="D484" s="329"/>
      <c r="E484" s="331" t="s">
        <v>212</v>
      </c>
      <c r="F484" s="332">
        <v>4489918</v>
      </c>
      <c r="G484" s="332">
        <v>4204918</v>
      </c>
      <c r="H484" s="332">
        <v>3905635</v>
      </c>
      <c r="I484" s="332">
        <v>2952953</v>
      </c>
      <c r="J484" s="332">
        <v>952682</v>
      </c>
      <c r="K484" s="332">
        <v>297483</v>
      </c>
      <c r="L484" s="332">
        <v>1800</v>
      </c>
      <c r="M484" s="332">
        <v>0</v>
      </c>
      <c r="N484" s="332">
        <v>0</v>
      </c>
      <c r="O484" s="332">
        <v>0</v>
      </c>
      <c r="P484" s="332">
        <v>285000</v>
      </c>
      <c r="Q484" s="332">
        <v>285000</v>
      </c>
      <c r="R484" s="332">
        <v>0</v>
      </c>
      <c r="S484" s="332">
        <v>0</v>
      </c>
      <c r="U484" s="319"/>
    </row>
    <row r="485" spans="2:21" ht="34.5" customHeight="1">
      <c r="B485" s="333"/>
      <c r="C485" s="333"/>
      <c r="D485" s="333">
        <v>2820</v>
      </c>
      <c r="E485" s="334" t="s">
        <v>162</v>
      </c>
      <c r="F485" s="335">
        <v>297483</v>
      </c>
      <c r="G485" s="335">
        <v>297483</v>
      </c>
      <c r="H485" s="335">
        <v>0</v>
      </c>
      <c r="I485" s="335">
        <v>0</v>
      </c>
      <c r="J485" s="335">
        <v>0</v>
      </c>
      <c r="K485" s="335">
        <v>297483</v>
      </c>
      <c r="L485" s="335">
        <v>0</v>
      </c>
      <c r="M485" s="335">
        <v>0</v>
      </c>
      <c r="N485" s="335">
        <v>0</v>
      </c>
      <c r="O485" s="335">
        <v>0</v>
      </c>
      <c r="P485" s="335">
        <v>0</v>
      </c>
      <c r="Q485" s="335">
        <v>0</v>
      </c>
      <c r="R485" s="335">
        <v>0</v>
      </c>
      <c r="S485" s="335">
        <v>0</v>
      </c>
      <c r="U485" s="322"/>
    </row>
    <row r="486" spans="2:21" ht="17.25" customHeight="1">
      <c r="B486" s="333"/>
      <c r="C486" s="333"/>
      <c r="D486" s="333">
        <v>3020</v>
      </c>
      <c r="E486" s="334" t="s">
        <v>141</v>
      </c>
      <c r="F486" s="335">
        <v>1800</v>
      </c>
      <c r="G486" s="335">
        <v>1800</v>
      </c>
      <c r="H486" s="335">
        <v>0</v>
      </c>
      <c r="I486" s="335">
        <v>0</v>
      </c>
      <c r="J486" s="335">
        <v>0</v>
      </c>
      <c r="K486" s="335">
        <v>0</v>
      </c>
      <c r="L486" s="335">
        <v>1800</v>
      </c>
      <c r="M486" s="335">
        <v>0</v>
      </c>
      <c r="N486" s="335">
        <v>0</v>
      </c>
      <c r="O486" s="335">
        <v>0</v>
      </c>
      <c r="P486" s="335">
        <v>0</v>
      </c>
      <c r="Q486" s="335">
        <v>0</v>
      </c>
      <c r="R486" s="335">
        <v>0</v>
      </c>
      <c r="S486" s="335">
        <v>0</v>
      </c>
      <c r="U486" s="322"/>
    </row>
    <row r="487" spans="2:21" ht="17.25" customHeight="1">
      <c r="B487" s="333"/>
      <c r="C487" s="333"/>
      <c r="D487" s="333">
        <v>4010</v>
      </c>
      <c r="E487" s="334" t="s">
        <v>142</v>
      </c>
      <c r="F487" s="335">
        <v>2281453</v>
      </c>
      <c r="G487" s="335">
        <v>2281453</v>
      </c>
      <c r="H487" s="335">
        <v>2281453</v>
      </c>
      <c r="I487" s="335">
        <v>2281453</v>
      </c>
      <c r="J487" s="335">
        <v>0</v>
      </c>
      <c r="K487" s="335">
        <v>0</v>
      </c>
      <c r="L487" s="335">
        <v>0</v>
      </c>
      <c r="M487" s="335">
        <v>0</v>
      </c>
      <c r="N487" s="335">
        <v>0</v>
      </c>
      <c r="O487" s="335">
        <v>0</v>
      </c>
      <c r="P487" s="335">
        <v>0</v>
      </c>
      <c r="Q487" s="335">
        <v>0</v>
      </c>
      <c r="R487" s="335">
        <v>0</v>
      </c>
      <c r="S487" s="335">
        <v>0</v>
      </c>
      <c r="U487" s="322"/>
    </row>
    <row r="488" spans="2:21" ht="17.25" customHeight="1">
      <c r="B488" s="333"/>
      <c r="C488" s="333"/>
      <c r="D488" s="333">
        <v>4040</v>
      </c>
      <c r="E488" s="334" t="s">
        <v>143</v>
      </c>
      <c r="F488" s="335">
        <v>183608</v>
      </c>
      <c r="G488" s="335">
        <v>183608</v>
      </c>
      <c r="H488" s="335">
        <v>183608</v>
      </c>
      <c r="I488" s="335">
        <v>183608</v>
      </c>
      <c r="J488" s="335">
        <v>0</v>
      </c>
      <c r="K488" s="335">
        <v>0</v>
      </c>
      <c r="L488" s="335">
        <v>0</v>
      </c>
      <c r="M488" s="335">
        <v>0</v>
      </c>
      <c r="N488" s="335">
        <v>0</v>
      </c>
      <c r="O488" s="335">
        <v>0</v>
      </c>
      <c r="P488" s="335">
        <v>0</v>
      </c>
      <c r="Q488" s="335">
        <v>0</v>
      </c>
      <c r="R488" s="335">
        <v>0</v>
      </c>
      <c r="S488" s="335">
        <v>0</v>
      </c>
      <c r="U488" s="322"/>
    </row>
    <row r="489" spans="2:21" ht="17.25" customHeight="1">
      <c r="B489" s="333"/>
      <c r="C489" s="333"/>
      <c r="D489" s="333">
        <v>4110</v>
      </c>
      <c r="E489" s="334" t="s">
        <v>144</v>
      </c>
      <c r="F489" s="335">
        <v>414086</v>
      </c>
      <c r="G489" s="335">
        <v>414086</v>
      </c>
      <c r="H489" s="335">
        <v>414086</v>
      </c>
      <c r="I489" s="335">
        <v>414086</v>
      </c>
      <c r="J489" s="335">
        <v>0</v>
      </c>
      <c r="K489" s="335">
        <v>0</v>
      </c>
      <c r="L489" s="335">
        <v>0</v>
      </c>
      <c r="M489" s="335">
        <v>0</v>
      </c>
      <c r="N489" s="335">
        <v>0</v>
      </c>
      <c r="O489" s="335">
        <v>0</v>
      </c>
      <c r="P489" s="335">
        <v>0</v>
      </c>
      <c r="Q489" s="335">
        <v>0</v>
      </c>
      <c r="R489" s="335">
        <v>0</v>
      </c>
      <c r="S489" s="335">
        <v>0</v>
      </c>
      <c r="U489" s="322"/>
    </row>
    <row r="490" spans="2:21" ht="17.25" customHeight="1">
      <c r="B490" s="333"/>
      <c r="C490" s="333"/>
      <c r="D490" s="333">
        <v>4120</v>
      </c>
      <c r="E490" s="334" t="s">
        <v>145</v>
      </c>
      <c r="F490" s="335">
        <v>55663</v>
      </c>
      <c r="G490" s="335">
        <v>55663</v>
      </c>
      <c r="H490" s="335">
        <v>55663</v>
      </c>
      <c r="I490" s="335">
        <v>55663</v>
      </c>
      <c r="J490" s="335">
        <v>0</v>
      </c>
      <c r="K490" s="335">
        <v>0</v>
      </c>
      <c r="L490" s="335">
        <v>0</v>
      </c>
      <c r="M490" s="335">
        <v>0</v>
      </c>
      <c r="N490" s="335">
        <v>0</v>
      </c>
      <c r="O490" s="335">
        <v>0</v>
      </c>
      <c r="P490" s="335">
        <v>0</v>
      </c>
      <c r="Q490" s="335">
        <v>0</v>
      </c>
      <c r="R490" s="335">
        <v>0</v>
      </c>
      <c r="S490" s="335">
        <v>0</v>
      </c>
      <c r="U490" s="322"/>
    </row>
    <row r="491" spans="2:21" ht="17.25" customHeight="1">
      <c r="B491" s="333"/>
      <c r="C491" s="333"/>
      <c r="D491" s="333">
        <v>4170</v>
      </c>
      <c r="E491" s="334" t="s">
        <v>147</v>
      </c>
      <c r="F491" s="335">
        <v>2000</v>
      </c>
      <c r="G491" s="335">
        <v>2000</v>
      </c>
      <c r="H491" s="335">
        <v>2000</v>
      </c>
      <c r="I491" s="335">
        <v>2000</v>
      </c>
      <c r="J491" s="335">
        <v>0</v>
      </c>
      <c r="K491" s="335">
        <v>0</v>
      </c>
      <c r="L491" s="335">
        <v>0</v>
      </c>
      <c r="M491" s="335">
        <v>0</v>
      </c>
      <c r="N491" s="335">
        <v>0</v>
      </c>
      <c r="O491" s="335">
        <v>0</v>
      </c>
      <c r="P491" s="335">
        <v>0</v>
      </c>
      <c r="Q491" s="335">
        <v>0</v>
      </c>
      <c r="R491" s="335">
        <v>0</v>
      </c>
      <c r="S491" s="335">
        <v>0</v>
      </c>
      <c r="U491" s="322"/>
    </row>
    <row r="492" spans="2:21" ht="17.25" customHeight="1">
      <c r="B492" s="333"/>
      <c r="C492" s="333"/>
      <c r="D492" s="333">
        <v>4210</v>
      </c>
      <c r="E492" s="334" t="s">
        <v>136</v>
      </c>
      <c r="F492" s="335">
        <v>87312</v>
      </c>
      <c r="G492" s="335">
        <v>87312</v>
      </c>
      <c r="H492" s="335">
        <v>87312</v>
      </c>
      <c r="I492" s="335">
        <v>0</v>
      </c>
      <c r="J492" s="335">
        <v>87312</v>
      </c>
      <c r="K492" s="335">
        <v>0</v>
      </c>
      <c r="L492" s="335">
        <v>0</v>
      </c>
      <c r="M492" s="335">
        <v>0</v>
      </c>
      <c r="N492" s="335">
        <v>0</v>
      </c>
      <c r="O492" s="335">
        <v>0</v>
      </c>
      <c r="P492" s="335">
        <v>0</v>
      </c>
      <c r="Q492" s="335">
        <v>0</v>
      </c>
      <c r="R492" s="335">
        <v>0</v>
      </c>
      <c r="S492" s="335">
        <v>0</v>
      </c>
      <c r="U492" s="322"/>
    </row>
    <row r="493" spans="2:21" ht="17.25" customHeight="1">
      <c r="B493" s="333"/>
      <c r="C493" s="333"/>
      <c r="D493" s="333">
        <v>4220</v>
      </c>
      <c r="E493" s="334" t="s">
        <v>186</v>
      </c>
      <c r="F493" s="335">
        <v>282017</v>
      </c>
      <c r="G493" s="335">
        <v>282017</v>
      </c>
      <c r="H493" s="335">
        <v>282017</v>
      </c>
      <c r="I493" s="335">
        <v>0</v>
      </c>
      <c r="J493" s="335">
        <v>282017</v>
      </c>
      <c r="K493" s="335">
        <v>0</v>
      </c>
      <c r="L493" s="335">
        <v>0</v>
      </c>
      <c r="M493" s="335">
        <v>0</v>
      </c>
      <c r="N493" s="335">
        <v>0</v>
      </c>
      <c r="O493" s="335">
        <v>0</v>
      </c>
      <c r="P493" s="335">
        <v>0</v>
      </c>
      <c r="Q493" s="335">
        <v>0</v>
      </c>
      <c r="R493" s="335">
        <v>0</v>
      </c>
      <c r="S493" s="335">
        <v>0</v>
      </c>
      <c r="U493" s="322"/>
    </row>
    <row r="494" spans="2:21" ht="24.75" customHeight="1">
      <c r="B494" s="333"/>
      <c r="C494" s="333"/>
      <c r="D494" s="333">
        <v>4230</v>
      </c>
      <c r="E494" s="334" t="s">
        <v>187</v>
      </c>
      <c r="F494" s="335">
        <v>36286</v>
      </c>
      <c r="G494" s="335">
        <v>36286</v>
      </c>
      <c r="H494" s="335">
        <v>36286</v>
      </c>
      <c r="I494" s="335">
        <v>0</v>
      </c>
      <c r="J494" s="335">
        <v>36286</v>
      </c>
      <c r="K494" s="335">
        <v>0</v>
      </c>
      <c r="L494" s="335">
        <v>0</v>
      </c>
      <c r="M494" s="335">
        <v>0</v>
      </c>
      <c r="N494" s="335">
        <v>0</v>
      </c>
      <c r="O494" s="335">
        <v>0</v>
      </c>
      <c r="P494" s="335">
        <v>0</v>
      </c>
      <c r="Q494" s="335">
        <v>0</v>
      </c>
      <c r="R494" s="335">
        <v>0</v>
      </c>
      <c r="S494" s="335">
        <v>0</v>
      </c>
      <c r="U494" s="322"/>
    </row>
    <row r="495" spans="2:21" ht="17.25" customHeight="1">
      <c r="B495" s="333"/>
      <c r="C495" s="333"/>
      <c r="D495" s="333">
        <v>4260</v>
      </c>
      <c r="E495" s="334" t="s">
        <v>148</v>
      </c>
      <c r="F495" s="335">
        <v>211326</v>
      </c>
      <c r="G495" s="335">
        <v>211326</v>
      </c>
      <c r="H495" s="335">
        <v>211326</v>
      </c>
      <c r="I495" s="335">
        <v>0</v>
      </c>
      <c r="J495" s="335">
        <v>211326</v>
      </c>
      <c r="K495" s="335">
        <v>0</v>
      </c>
      <c r="L495" s="335">
        <v>0</v>
      </c>
      <c r="M495" s="335">
        <v>0</v>
      </c>
      <c r="N495" s="335">
        <v>0</v>
      </c>
      <c r="O495" s="335">
        <v>0</v>
      </c>
      <c r="P495" s="335">
        <v>0</v>
      </c>
      <c r="Q495" s="335">
        <v>0</v>
      </c>
      <c r="R495" s="335">
        <v>0</v>
      </c>
      <c r="S495" s="335">
        <v>0</v>
      </c>
      <c r="U495" s="322"/>
    </row>
    <row r="496" spans="2:21" ht="17.25" customHeight="1">
      <c r="B496" s="333"/>
      <c r="C496" s="333"/>
      <c r="D496" s="333">
        <v>4270</v>
      </c>
      <c r="E496" s="334" t="s">
        <v>149</v>
      </c>
      <c r="F496" s="335">
        <v>15500</v>
      </c>
      <c r="G496" s="335">
        <v>15500</v>
      </c>
      <c r="H496" s="335">
        <v>15500</v>
      </c>
      <c r="I496" s="335">
        <v>0</v>
      </c>
      <c r="J496" s="335">
        <v>15500</v>
      </c>
      <c r="K496" s="335">
        <v>0</v>
      </c>
      <c r="L496" s="335">
        <v>0</v>
      </c>
      <c r="M496" s="335">
        <v>0</v>
      </c>
      <c r="N496" s="335">
        <v>0</v>
      </c>
      <c r="O496" s="335">
        <v>0</v>
      </c>
      <c r="P496" s="335">
        <v>0</v>
      </c>
      <c r="Q496" s="335">
        <v>0</v>
      </c>
      <c r="R496" s="335">
        <v>0</v>
      </c>
      <c r="S496" s="335">
        <v>0</v>
      </c>
      <c r="U496" s="322"/>
    </row>
    <row r="497" spans="2:21" ht="17.25" customHeight="1">
      <c r="B497" s="333"/>
      <c r="C497" s="333"/>
      <c r="D497" s="333">
        <v>4280</v>
      </c>
      <c r="E497" s="334" t="s">
        <v>170</v>
      </c>
      <c r="F497" s="335">
        <v>2200</v>
      </c>
      <c r="G497" s="335">
        <v>2200</v>
      </c>
      <c r="H497" s="335">
        <v>2200</v>
      </c>
      <c r="I497" s="335">
        <v>0</v>
      </c>
      <c r="J497" s="335">
        <v>2200</v>
      </c>
      <c r="K497" s="335">
        <v>0</v>
      </c>
      <c r="L497" s="335">
        <v>0</v>
      </c>
      <c r="M497" s="335">
        <v>0</v>
      </c>
      <c r="N497" s="335">
        <v>0</v>
      </c>
      <c r="O497" s="335">
        <v>0</v>
      </c>
      <c r="P497" s="335">
        <v>0</v>
      </c>
      <c r="Q497" s="335">
        <v>0</v>
      </c>
      <c r="R497" s="335">
        <v>0</v>
      </c>
      <c r="S497" s="335">
        <v>0</v>
      </c>
      <c r="U497" s="322"/>
    </row>
    <row r="498" spans="2:21" ht="17.25" customHeight="1">
      <c r="B498" s="333"/>
      <c r="C498" s="333"/>
      <c r="D498" s="333">
        <v>4300</v>
      </c>
      <c r="E498" s="334" t="s">
        <v>129</v>
      </c>
      <c r="F498" s="335">
        <v>191207</v>
      </c>
      <c r="G498" s="335">
        <v>191207</v>
      </c>
      <c r="H498" s="335">
        <v>191207</v>
      </c>
      <c r="I498" s="335">
        <v>0</v>
      </c>
      <c r="J498" s="335">
        <v>191207</v>
      </c>
      <c r="K498" s="335">
        <v>0</v>
      </c>
      <c r="L498" s="335">
        <v>0</v>
      </c>
      <c r="M498" s="335">
        <v>0</v>
      </c>
      <c r="N498" s="335">
        <v>0</v>
      </c>
      <c r="O498" s="335">
        <v>0</v>
      </c>
      <c r="P498" s="335">
        <v>0</v>
      </c>
      <c r="Q498" s="335">
        <v>0</v>
      </c>
      <c r="R498" s="335">
        <v>0</v>
      </c>
      <c r="S498" s="335">
        <v>0</v>
      </c>
      <c r="U498" s="322"/>
    </row>
    <row r="499" spans="2:21" ht="19.5" customHeight="1">
      <c r="B499" s="333"/>
      <c r="C499" s="333"/>
      <c r="D499" s="333">
        <v>4360</v>
      </c>
      <c r="E499" s="334" t="s">
        <v>150</v>
      </c>
      <c r="F499" s="335">
        <v>6573</v>
      </c>
      <c r="G499" s="335">
        <v>6573</v>
      </c>
      <c r="H499" s="335">
        <v>6573</v>
      </c>
      <c r="I499" s="335">
        <v>0</v>
      </c>
      <c r="J499" s="335">
        <v>6573</v>
      </c>
      <c r="K499" s="335">
        <v>0</v>
      </c>
      <c r="L499" s="335">
        <v>0</v>
      </c>
      <c r="M499" s="335">
        <v>0</v>
      </c>
      <c r="N499" s="335">
        <v>0</v>
      </c>
      <c r="O499" s="335">
        <v>0</v>
      </c>
      <c r="P499" s="335">
        <v>0</v>
      </c>
      <c r="Q499" s="335">
        <v>0</v>
      </c>
      <c r="R499" s="335">
        <v>0</v>
      </c>
      <c r="S499" s="335">
        <v>0</v>
      </c>
      <c r="U499" s="322"/>
    </row>
    <row r="500" spans="2:21" ht="24.75" customHeight="1">
      <c r="B500" s="333"/>
      <c r="C500" s="333"/>
      <c r="D500" s="333">
        <v>4390</v>
      </c>
      <c r="E500" s="334" t="s">
        <v>165</v>
      </c>
      <c r="F500" s="335">
        <v>700</v>
      </c>
      <c r="G500" s="335">
        <v>700</v>
      </c>
      <c r="H500" s="335">
        <v>700</v>
      </c>
      <c r="I500" s="335">
        <v>0</v>
      </c>
      <c r="J500" s="335">
        <v>700</v>
      </c>
      <c r="K500" s="335">
        <v>0</v>
      </c>
      <c r="L500" s="335">
        <v>0</v>
      </c>
      <c r="M500" s="335">
        <v>0</v>
      </c>
      <c r="N500" s="335">
        <v>0</v>
      </c>
      <c r="O500" s="335">
        <v>0</v>
      </c>
      <c r="P500" s="335">
        <v>0</v>
      </c>
      <c r="Q500" s="335">
        <v>0</v>
      </c>
      <c r="R500" s="335">
        <v>0</v>
      </c>
      <c r="S500" s="335">
        <v>0</v>
      </c>
      <c r="U500" s="322"/>
    </row>
    <row r="501" spans="2:21" ht="17.25" customHeight="1">
      <c r="B501" s="333"/>
      <c r="C501" s="333"/>
      <c r="D501" s="333">
        <v>4410</v>
      </c>
      <c r="E501" s="334" t="s">
        <v>151</v>
      </c>
      <c r="F501" s="335">
        <v>2641</v>
      </c>
      <c r="G501" s="335">
        <v>2641</v>
      </c>
      <c r="H501" s="335">
        <v>2641</v>
      </c>
      <c r="I501" s="335">
        <v>0</v>
      </c>
      <c r="J501" s="335">
        <v>2641</v>
      </c>
      <c r="K501" s="335">
        <v>0</v>
      </c>
      <c r="L501" s="335">
        <v>0</v>
      </c>
      <c r="M501" s="335">
        <v>0</v>
      </c>
      <c r="N501" s="335">
        <v>0</v>
      </c>
      <c r="O501" s="335">
        <v>0</v>
      </c>
      <c r="P501" s="335">
        <v>0</v>
      </c>
      <c r="Q501" s="335">
        <v>0</v>
      </c>
      <c r="R501" s="335">
        <v>0</v>
      </c>
      <c r="S501" s="335">
        <v>0</v>
      </c>
      <c r="U501" s="322"/>
    </row>
    <row r="502" spans="2:21" ht="17.25" customHeight="1">
      <c r="B502" s="333"/>
      <c r="C502" s="333"/>
      <c r="D502" s="333">
        <v>4430</v>
      </c>
      <c r="E502" s="334" t="s">
        <v>152</v>
      </c>
      <c r="F502" s="335">
        <v>3959</v>
      </c>
      <c r="G502" s="335">
        <v>3959</v>
      </c>
      <c r="H502" s="335">
        <v>3959</v>
      </c>
      <c r="I502" s="335">
        <v>0</v>
      </c>
      <c r="J502" s="335">
        <v>3959</v>
      </c>
      <c r="K502" s="335">
        <v>0</v>
      </c>
      <c r="L502" s="335">
        <v>0</v>
      </c>
      <c r="M502" s="335">
        <v>0</v>
      </c>
      <c r="N502" s="335">
        <v>0</v>
      </c>
      <c r="O502" s="335">
        <v>0</v>
      </c>
      <c r="P502" s="335">
        <v>0</v>
      </c>
      <c r="Q502" s="335">
        <v>0</v>
      </c>
      <c r="R502" s="335">
        <v>0</v>
      </c>
      <c r="S502" s="335">
        <v>0</v>
      </c>
      <c r="U502" s="322"/>
    </row>
    <row r="503" spans="2:21" ht="18.75" customHeight="1">
      <c r="B503" s="333"/>
      <c r="C503" s="333"/>
      <c r="D503" s="333">
        <v>4440</v>
      </c>
      <c r="E503" s="334" t="s">
        <v>153</v>
      </c>
      <c r="F503" s="335">
        <v>86785</v>
      </c>
      <c r="G503" s="335">
        <v>86785</v>
      </c>
      <c r="H503" s="335">
        <v>86785</v>
      </c>
      <c r="I503" s="335">
        <v>0</v>
      </c>
      <c r="J503" s="335">
        <v>86785</v>
      </c>
      <c r="K503" s="335">
        <v>0</v>
      </c>
      <c r="L503" s="335">
        <v>0</v>
      </c>
      <c r="M503" s="335">
        <v>0</v>
      </c>
      <c r="N503" s="335">
        <v>0</v>
      </c>
      <c r="O503" s="335">
        <v>0</v>
      </c>
      <c r="P503" s="335">
        <v>0</v>
      </c>
      <c r="Q503" s="335">
        <v>0</v>
      </c>
      <c r="R503" s="335">
        <v>0</v>
      </c>
      <c r="S503" s="335">
        <v>0</v>
      </c>
      <c r="U503" s="322"/>
    </row>
    <row r="504" spans="2:21" ht="17.25" customHeight="1">
      <c r="B504" s="333"/>
      <c r="C504" s="333"/>
      <c r="D504" s="333">
        <v>4480</v>
      </c>
      <c r="E504" s="334" t="s">
        <v>154</v>
      </c>
      <c r="F504" s="335">
        <v>16300</v>
      </c>
      <c r="G504" s="335">
        <v>16300</v>
      </c>
      <c r="H504" s="335">
        <v>16300</v>
      </c>
      <c r="I504" s="335">
        <v>0</v>
      </c>
      <c r="J504" s="335">
        <v>16300</v>
      </c>
      <c r="K504" s="335">
        <v>0</v>
      </c>
      <c r="L504" s="335">
        <v>0</v>
      </c>
      <c r="M504" s="335">
        <v>0</v>
      </c>
      <c r="N504" s="335">
        <v>0</v>
      </c>
      <c r="O504" s="335">
        <v>0</v>
      </c>
      <c r="P504" s="335">
        <v>0</v>
      </c>
      <c r="Q504" s="335">
        <v>0</v>
      </c>
      <c r="R504" s="335">
        <v>0</v>
      </c>
      <c r="S504" s="335">
        <v>0</v>
      </c>
      <c r="U504" s="322"/>
    </row>
    <row r="505" spans="2:21" ht="25.5" customHeight="1">
      <c r="B505" s="333"/>
      <c r="C505" s="333"/>
      <c r="D505" s="333">
        <v>4500</v>
      </c>
      <c r="E505" s="334" t="s">
        <v>155</v>
      </c>
      <c r="F505" s="335">
        <v>340</v>
      </c>
      <c r="G505" s="335">
        <v>340</v>
      </c>
      <c r="H505" s="335">
        <v>340</v>
      </c>
      <c r="I505" s="335">
        <v>0</v>
      </c>
      <c r="J505" s="335">
        <v>340</v>
      </c>
      <c r="K505" s="335">
        <v>0</v>
      </c>
      <c r="L505" s="335">
        <v>0</v>
      </c>
      <c r="M505" s="335">
        <v>0</v>
      </c>
      <c r="N505" s="335">
        <v>0</v>
      </c>
      <c r="O505" s="335">
        <v>0</v>
      </c>
      <c r="P505" s="335">
        <v>0</v>
      </c>
      <c r="Q505" s="335">
        <v>0</v>
      </c>
      <c r="R505" s="335">
        <v>0</v>
      </c>
      <c r="S505" s="335">
        <v>0</v>
      </c>
      <c r="U505" s="322"/>
    </row>
    <row r="506" spans="2:21" ht="24" customHeight="1">
      <c r="B506" s="333"/>
      <c r="C506" s="333"/>
      <c r="D506" s="333">
        <v>4520</v>
      </c>
      <c r="E506" s="334" t="s">
        <v>156</v>
      </c>
      <c r="F506" s="335">
        <v>6946</v>
      </c>
      <c r="G506" s="335">
        <v>6946</v>
      </c>
      <c r="H506" s="335">
        <v>6946</v>
      </c>
      <c r="I506" s="335">
        <v>0</v>
      </c>
      <c r="J506" s="335">
        <v>6946</v>
      </c>
      <c r="K506" s="335">
        <v>0</v>
      </c>
      <c r="L506" s="335">
        <v>0</v>
      </c>
      <c r="M506" s="335">
        <v>0</v>
      </c>
      <c r="N506" s="335">
        <v>0</v>
      </c>
      <c r="O506" s="335">
        <v>0</v>
      </c>
      <c r="P506" s="335">
        <v>0</v>
      </c>
      <c r="Q506" s="335">
        <v>0</v>
      </c>
      <c r="R506" s="335">
        <v>0</v>
      </c>
      <c r="S506" s="335">
        <v>0</v>
      </c>
      <c r="U506" s="322"/>
    </row>
    <row r="507" spans="2:21" ht="19.5" customHeight="1">
      <c r="B507" s="333"/>
      <c r="C507" s="333"/>
      <c r="D507" s="333">
        <v>4610</v>
      </c>
      <c r="E507" s="334" t="s">
        <v>168</v>
      </c>
      <c r="F507" s="335">
        <v>90</v>
      </c>
      <c r="G507" s="335">
        <v>90</v>
      </c>
      <c r="H507" s="335">
        <v>90</v>
      </c>
      <c r="I507" s="335">
        <v>0</v>
      </c>
      <c r="J507" s="335">
        <v>90</v>
      </c>
      <c r="K507" s="335">
        <v>0</v>
      </c>
      <c r="L507" s="335">
        <v>0</v>
      </c>
      <c r="M507" s="335">
        <v>0</v>
      </c>
      <c r="N507" s="335">
        <v>0</v>
      </c>
      <c r="O507" s="335">
        <v>0</v>
      </c>
      <c r="P507" s="335">
        <v>0</v>
      </c>
      <c r="Q507" s="335">
        <v>0</v>
      </c>
      <c r="R507" s="335">
        <v>0</v>
      </c>
      <c r="S507" s="335">
        <v>0</v>
      </c>
      <c r="U507" s="322"/>
    </row>
    <row r="508" spans="2:21" ht="25.5" customHeight="1">
      <c r="B508" s="333"/>
      <c r="C508" s="333"/>
      <c r="D508" s="333">
        <v>4700</v>
      </c>
      <c r="E508" s="334" t="s">
        <v>157</v>
      </c>
      <c r="F508" s="335">
        <v>2500</v>
      </c>
      <c r="G508" s="335">
        <v>2500</v>
      </c>
      <c r="H508" s="335">
        <v>2500</v>
      </c>
      <c r="I508" s="335">
        <v>0</v>
      </c>
      <c r="J508" s="335">
        <v>2500</v>
      </c>
      <c r="K508" s="335">
        <v>0</v>
      </c>
      <c r="L508" s="335">
        <v>0</v>
      </c>
      <c r="M508" s="335">
        <v>0</v>
      </c>
      <c r="N508" s="335">
        <v>0</v>
      </c>
      <c r="O508" s="335">
        <v>0</v>
      </c>
      <c r="P508" s="335">
        <v>0</v>
      </c>
      <c r="Q508" s="335">
        <v>0</v>
      </c>
      <c r="R508" s="335">
        <v>0</v>
      </c>
      <c r="S508" s="335">
        <v>0</v>
      </c>
      <c r="U508" s="322"/>
    </row>
    <row r="509" spans="2:21" ht="17.25" customHeight="1">
      <c r="B509" s="333"/>
      <c r="C509" s="333"/>
      <c r="D509" s="333">
        <v>4780</v>
      </c>
      <c r="E509" s="334" t="s">
        <v>196</v>
      </c>
      <c r="F509" s="335">
        <v>16143</v>
      </c>
      <c r="G509" s="335">
        <v>16143</v>
      </c>
      <c r="H509" s="335">
        <v>16143</v>
      </c>
      <c r="I509" s="335">
        <v>16143</v>
      </c>
      <c r="J509" s="335">
        <v>0</v>
      </c>
      <c r="K509" s="335">
        <v>0</v>
      </c>
      <c r="L509" s="335">
        <v>0</v>
      </c>
      <c r="M509" s="335">
        <v>0</v>
      </c>
      <c r="N509" s="335">
        <v>0</v>
      </c>
      <c r="O509" s="335">
        <v>0</v>
      </c>
      <c r="P509" s="335">
        <v>0</v>
      </c>
      <c r="Q509" s="335">
        <v>0</v>
      </c>
      <c r="R509" s="335">
        <v>0</v>
      </c>
      <c r="S509" s="335">
        <v>0</v>
      </c>
      <c r="U509" s="322"/>
    </row>
    <row r="510" spans="2:21" ht="17.25" customHeight="1">
      <c r="B510" s="333"/>
      <c r="C510" s="333"/>
      <c r="D510" s="333">
        <v>6050</v>
      </c>
      <c r="E510" s="334" t="s">
        <v>158</v>
      </c>
      <c r="F510" s="335">
        <v>285000</v>
      </c>
      <c r="G510" s="335">
        <v>0</v>
      </c>
      <c r="H510" s="335">
        <v>0</v>
      </c>
      <c r="I510" s="335">
        <v>0</v>
      </c>
      <c r="J510" s="335">
        <v>0</v>
      </c>
      <c r="K510" s="335">
        <v>0</v>
      </c>
      <c r="L510" s="335">
        <v>0</v>
      </c>
      <c r="M510" s="335">
        <v>0</v>
      </c>
      <c r="N510" s="335">
        <v>0</v>
      </c>
      <c r="O510" s="335">
        <v>0</v>
      </c>
      <c r="P510" s="335">
        <v>285000</v>
      </c>
      <c r="Q510" s="335">
        <v>285000</v>
      </c>
      <c r="R510" s="335">
        <v>0</v>
      </c>
      <c r="S510" s="335">
        <v>0</v>
      </c>
      <c r="U510" s="322"/>
    </row>
    <row r="511" spans="2:21" s="318" customFormat="1" ht="17.25" customHeight="1">
      <c r="B511" s="329"/>
      <c r="C511" s="329">
        <v>85203</v>
      </c>
      <c r="D511" s="329"/>
      <c r="E511" s="331" t="s">
        <v>85</v>
      </c>
      <c r="F511" s="332">
        <v>532400</v>
      </c>
      <c r="G511" s="332">
        <v>532400</v>
      </c>
      <c r="H511" s="332">
        <v>531900</v>
      </c>
      <c r="I511" s="332">
        <v>381495</v>
      </c>
      <c r="J511" s="332">
        <v>150405</v>
      </c>
      <c r="K511" s="332">
        <v>0</v>
      </c>
      <c r="L511" s="332">
        <v>500</v>
      </c>
      <c r="M511" s="332">
        <v>0</v>
      </c>
      <c r="N511" s="332">
        <v>0</v>
      </c>
      <c r="O511" s="332">
        <v>0</v>
      </c>
      <c r="P511" s="332">
        <v>0</v>
      </c>
      <c r="Q511" s="332">
        <v>0</v>
      </c>
      <c r="R511" s="332">
        <v>0</v>
      </c>
      <c r="S511" s="332">
        <v>0</v>
      </c>
      <c r="U511" s="319"/>
    </row>
    <row r="512" spans="2:21" s="342" customFormat="1" ht="17.25" customHeight="1">
      <c r="B512" s="343"/>
      <c r="C512" s="344"/>
      <c r="D512" s="343"/>
      <c r="E512" s="345" t="s">
        <v>473</v>
      </c>
      <c r="F512" s="346">
        <v>532400</v>
      </c>
      <c r="G512" s="346"/>
      <c r="H512" s="346"/>
      <c r="I512" s="346"/>
      <c r="J512" s="346"/>
      <c r="K512" s="346"/>
      <c r="L512" s="346"/>
      <c r="M512" s="346"/>
      <c r="N512" s="346"/>
      <c r="O512" s="346"/>
      <c r="P512" s="346"/>
      <c r="Q512" s="346"/>
      <c r="R512" s="346"/>
      <c r="S512" s="346"/>
      <c r="U512" s="347"/>
    </row>
    <row r="513" spans="2:21" ht="17.25" customHeight="1">
      <c r="B513" s="333"/>
      <c r="C513" s="333"/>
      <c r="D513" s="333">
        <v>3020</v>
      </c>
      <c r="E513" s="334" t="s">
        <v>141</v>
      </c>
      <c r="F513" s="335">
        <v>500</v>
      </c>
      <c r="G513" s="335">
        <v>500</v>
      </c>
      <c r="H513" s="335">
        <v>0</v>
      </c>
      <c r="I513" s="335">
        <v>0</v>
      </c>
      <c r="J513" s="335">
        <v>0</v>
      </c>
      <c r="K513" s="335">
        <v>0</v>
      </c>
      <c r="L513" s="335">
        <v>500</v>
      </c>
      <c r="M513" s="335">
        <v>0</v>
      </c>
      <c r="N513" s="335">
        <v>0</v>
      </c>
      <c r="O513" s="335">
        <v>0</v>
      </c>
      <c r="P513" s="335">
        <v>0</v>
      </c>
      <c r="Q513" s="335">
        <v>0</v>
      </c>
      <c r="R513" s="335">
        <v>0</v>
      </c>
      <c r="S513" s="335">
        <v>0</v>
      </c>
      <c r="U513" s="322"/>
    </row>
    <row r="514" spans="2:21" ht="17.25" customHeight="1">
      <c r="B514" s="333"/>
      <c r="C514" s="333"/>
      <c r="D514" s="333">
        <v>4010</v>
      </c>
      <c r="E514" s="334" t="s">
        <v>142</v>
      </c>
      <c r="F514" s="335">
        <v>300865</v>
      </c>
      <c r="G514" s="335">
        <v>300865</v>
      </c>
      <c r="H514" s="335">
        <v>300865</v>
      </c>
      <c r="I514" s="335">
        <v>300865</v>
      </c>
      <c r="J514" s="335">
        <v>0</v>
      </c>
      <c r="K514" s="335">
        <v>0</v>
      </c>
      <c r="L514" s="335">
        <v>0</v>
      </c>
      <c r="M514" s="335">
        <v>0</v>
      </c>
      <c r="N514" s="335">
        <v>0</v>
      </c>
      <c r="O514" s="335">
        <v>0</v>
      </c>
      <c r="P514" s="335">
        <v>0</v>
      </c>
      <c r="Q514" s="335">
        <v>0</v>
      </c>
      <c r="R514" s="335">
        <v>0</v>
      </c>
      <c r="S514" s="335">
        <v>0</v>
      </c>
      <c r="U514" s="322"/>
    </row>
    <row r="515" spans="2:21" ht="17.25" customHeight="1">
      <c r="B515" s="333"/>
      <c r="C515" s="333"/>
      <c r="D515" s="333">
        <v>4040</v>
      </c>
      <c r="E515" s="334" t="s">
        <v>143</v>
      </c>
      <c r="F515" s="335">
        <v>21364</v>
      </c>
      <c r="G515" s="335">
        <v>21364</v>
      </c>
      <c r="H515" s="335">
        <v>21364</v>
      </c>
      <c r="I515" s="335">
        <v>21364</v>
      </c>
      <c r="J515" s="335">
        <v>0</v>
      </c>
      <c r="K515" s="335">
        <v>0</v>
      </c>
      <c r="L515" s="335">
        <v>0</v>
      </c>
      <c r="M515" s="335">
        <v>0</v>
      </c>
      <c r="N515" s="335">
        <v>0</v>
      </c>
      <c r="O515" s="335">
        <v>0</v>
      </c>
      <c r="P515" s="335">
        <v>0</v>
      </c>
      <c r="Q515" s="335">
        <v>0</v>
      </c>
      <c r="R515" s="335">
        <v>0</v>
      </c>
      <c r="S515" s="335">
        <v>0</v>
      </c>
      <c r="U515" s="322"/>
    </row>
    <row r="516" spans="2:21" ht="17.25" customHeight="1">
      <c r="B516" s="333"/>
      <c r="C516" s="333"/>
      <c r="D516" s="333">
        <v>4110</v>
      </c>
      <c r="E516" s="334" t="s">
        <v>144</v>
      </c>
      <c r="F516" s="335">
        <v>51798</v>
      </c>
      <c r="G516" s="335">
        <v>51798</v>
      </c>
      <c r="H516" s="335">
        <v>51798</v>
      </c>
      <c r="I516" s="335">
        <v>51798</v>
      </c>
      <c r="J516" s="335">
        <v>0</v>
      </c>
      <c r="K516" s="335">
        <v>0</v>
      </c>
      <c r="L516" s="335">
        <v>0</v>
      </c>
      <c r="M516" s="335">
        <v>0</v>
      </c>
      <c r="N516" s="335">
        <v>0</v>
      </c>
      <c r="O516" s="335">
        <v>0</v>
      </c>
      <c r="P516" s="335">
        <v>0</v>
      </c>
      <c r="Q516" s="335">
        <v>0</v>
      </c>
      <c r="R516" s="335">
        <v>0</v>
      </c>
      <c r="S516" s="335">
        <v>0</v>
      </c>
      <c r="U516" s="322"/>
    </row>
    <row r="517" spans="2:21" ht="17.25" customHeight="1">
      <c r="B517" s="333"/>
      <c r="C517" s="333"/>
      <c r="D517" s="333">
        <v>4120</v>
      </c>
      <c r="E517" s="334" t="s">
        <v>145</v>
      </c>
      <c r="F517" s="335">
        <v>7268</v>
      </c>
      <c r="G517" s="335">
        <v>7268</v>
      </c>
      <c r="H517" s="335">
        <v>7268</v>
      </c>
      <c r="I517" s="335">
        <v>7268</v>
      </c>
      <c r="J517" s="335">
        <v>0</v>
      </c>
      <c r="K517" s="335">
        <v>0</v>
      </c>
      <c r="L517" s="335">
        <v>0</v>
      </c>
      <c r="M517" s="335">
        <v>0</v>
      </c>
      <c r="N517" s="335">
        <v>0</v>
      </c>
      <c r="O517" s="335">
        <v>0</v>
      </c>
      <c r="P517" s="335">
        <v>0</v>
      </c>
      <c r="Q517" s="335">
        <v>0</v>
      </c>
      <c r="R517" s="335">
        <v>0</v>
      </c>
      <c r="S517" s="335">
        <v>0</v>
      </c>
      <c r="U517" s="322"/>
    </row>
    <row r="518" spans="2:21" ht="17.25" customHeight="1">
      <c r="B518" s="333"/>
      <c r="C518" s="333"/>
      <c r="D518" s="333">
        <v>4170</v>
      </c>
      <c r="E518" s="334" t="s">
        <v>147</v>
      </c>
      <c r="F518" s="335">
        <v>200</v>
      </c>
      <c r="G518" s="335">
        <v>200</v>
      </c>
      <c r="H518" s="335">
        <v>200</v>
      </c>
      <c r="I518" s="335">
        <v>200</v>
      </c>
      <c r="J518" s="335">
        <v>0</v>
      </c>
      <c r="K518" s="335">
        <v>0</v>
      </c>
      <c r="L518" s="335">
        <v>0</v>
      </c>
      <c r="M518" s="335">
        <v>0</v>
      </c>
      <c r="N518" s="335">
        <v>0</v>
      </c>
      <c r="O518" s="335">
        <v>0</v>
      </c>
      <c r="P518" s="335">
        <v>0</v>
      </c>
      <c r="Q518" s="335">
        <v>0</v>
      </c>
      <c r="R518" s="335">
        <v>0</v>
      </c>
      <c r="S518" s="335">
        <v>0</v>
      </c>
      <c r="U518" s="322"/>
    </row>
    <row r="519" spans="2:21" ht="17.25" customHeight="1">
      <c r="B519" s="333"/>
      <c r="C519" s="333"/>
      <c r="D519" s="333">
        <v>4210</v>
      </c>
      <c r="E519" s="334" t="s">
        <v>136</v>
      </c>
      <c r="F519" s="335">
        <v>42002</v>
      </c>
      <c r="G519" s="335">
        <v>42002</v>
      </c>
      <c r="H519" s="335">
        <v>42002</v>
      </c>
      <c r="I519" s="335">
        <v>0</v>
      </c>
      <c r="J519" s="335">
        <v>42002</v>
      </c>
      <c r="K519" s="335">
        <v>0</v>
      </c>
      <c r="L519" s="335">
        <v>0</v>
      </c>
      <c r="M519" s="335">
        <v>0</v>
      </c>
      <c r="N519" s="335">
        <v>0</v>
      </c>
      <c r="O519" s="335">
        <v>0</v>
      </c>
      <c r="P519" s="335">
        <v>0</v>
      </c>
      <c r="Q519" s="335">
        <v>0</v>
      </c>
      <c r="R519" s="335">
        <v>0</v>
      </c>
      <c r="S519" s="335">
        <v>0</v>
      </c>
      <c r="U519" s="322"/>
    </row>
    <row r="520" spans="2:21" ht="17.25" customHeight="1">
      <c r="B520" s="333"/>
      <c r="C520" s="333"/>
      <c r="D520" s="333">
        <v>4220</v>
      </c>
      <c r="E520" s="334" t="s">
        <v>186</v>
      </c>
      <c r="F520" s="335">
        <v>10120</v>
      </c>
      <c r="G520" s="335">
        <v>10120</v>
      </c>
      <c r="H520" s="335">
        <v>10120</v>
      </c>
      <c r="I520" s="335">
        <v>0</v>
      </c>
      <c r="J520" s="335">
        <v>10120</v>
      </c>
      <c r="K520" s="335">
        <v>0</v>
      </c>
      <c r="L520" s="335">
        <v>0</v>
      </c>
      <c r="M520" s="335">
        <v>0</v>
      </c>
      <c r="N520" s="335">
        <v>0</v>
      </c>
      <c r="O520" s="335">
        <v>0</v>
      </c>
      <c r="P520" s="335">
        <v>0</v>
      </c>
      <c r="Q520" s="335">
        <v>0</v>
      </c>
      <c r="R520" s="335">
        <v>0</v>
      </c>
      <c r="S520" s="335">
        <v>0</v>
      </c>
      <c r="U520" s="322"/>
    </row>
    <row r="521" spans="2:21" ht="17.25" customHeight="1">
      <c r="B521" s="333"/>
      <c r="C521" s="333"/>
      <c r="D521" s="333">
        <v>4260</v>
      </c>
      <c r="E521" s="334" t="s">
        <v>148</v>
      </c>
      <c r="F521" s="335">
        <v>10000</v>
      </c>
      <c r="G521" s="335">
        <v>10000</v>
      </c>
      <c r="H521" s="335">
        <v>10000</v>
      </c>
      <c r="I521" s="335">
        <v>0</v>
      </c>
      <c r="J521" s="335">
        <v>10000</v>
      </c>
      <c r="K521" s="335">
        <v>0</v>
      </c>
      <c r="L521" s="335">
        <v>0</v>
      </c>
      <c r="M521" s="335">
        <v>0</v>
      </c>
      <c r="N521" s="335">
        <v>0</v>
      </c>
      <c r="O521" s="335">
        <v>0</v>
      </c>
      <c r="P521" s="335">
        <v>0</v>
      </c>
      <c r="Q521" s="335">
        <v>0</v>
      </c>
      <c r="R521" s="335">
        <v>0</v>
      </c>
      <c r="S521" s="335">
        <v>0</v>
      </c>
      <c r="U521" s="322"/>
    </row>
    <row r="522" spans="2:21" ht="17.25" customHeight="1">
      <c r="B522" s="333"/>
      <c r="C522" s="333"/>
      <c r="D522" s="333">
        <v>4270</v>
      </c>
      <c r="E522" s="334" t="s">
        <v>149</v>
      </c>
      <c r="F522" s="335">
        <v>13912</v>
      </c>
      <c r="G522" s="335">
        <v>13912</v>
      </c>
      <c r="H522" s="335">
        <v>13912</v>
      </c>
      <c r="I522" s="335">
        <v>0</v>
      </c>
      <c r="J522" s="335">
        <v>13912</v>
      </c>
      <c r="K522" s="335">
        <v>0</v>
      </c>
      <c r="L522" s="335">
        <v>0</v>
      </c>
      <c r="M522" s="335">
        <v>0</v>
      </c>
      <c r="N522" s="335">
        <v>0</v>
      </c>
      <c r="O522" s="335">
        <v>0</v>
      </c>
      <c r="P522" s="335">
        <v>0</v>
      </c>
      <c r="Q522" s="335">
        <v>0</v>
      </c>
      <c r="R522" s="335">
        <v>0</v>
      </c>
      <c r="S522" s="335">
        <v>0</v>
      </c>
      <c r="U522" s="322"/>
    </row>
    <row r="523" spans="2:21" ht="17.25" customHeight="1">
      <c r="B523" s="333"/>
      <c r="C523" s="333"/>
      <c r="D523" s="333">
        <v>4280</v>
      </c>
      <c r="E523" s="334" t="s">
        <v>170</v>
      </c>
      <c r="F523" s="335">
        <v>300</v>
      </c>
      <c r="G523" s="335">
        <v>300</v>
      </c>
      <c r="H523" s="335">
        <v>300</v>
      </c>
      <c r="I523" s="335">
        <v>0</v>
      </c>
      <c r="J523" s="335">
        <v>300</v>
      </c>
      <c r="K523" s="335">
        <v>0</v>
      </c>
      <c r="L523" s="335">
        <v>0</v>
      </c>
      <c r="M523" s="335">
        <v>0</v>
      </c>
      <c r="N523" s="335">
        <v>0</v>
      </c>
      <c r="O523" s="335">
        <v>0</v>
      </c>
      <c r="P523" s="335">
        <v>0</v>
      </c>
      <c r="Q523" s="335">
        <v>0</v>
      </c>
      <c r="R523" s="335">
        <v>0</v>
      </c>
      <c r="S523" s="335">
        <v>0</v>
      </c>
      <c r="U523" s="322"/>
    </row>
    <row r="524" spans="2:21" ht="17.25" customHeight="1">
      <c r="B524" s="333"/>
      <c r="C524" s="333"/>
      <c r="D524" s="333">
        <v>4300</v>
      </c>
      <c r="E524" s="334" t="s">
        <v>129</v>
      </c>
      <c r="F524" s="335">
        <v>49003</v>
      </c>
      <c r="G524" s="335">
        <v>49003</v>
      </c>
      <c r="H524" s="335">
        <v>49003</v>
      </c>
      <c r="I524" s="335">
        <v>0</v>
      </c>
      <c r="J524" s="335">
        <v>49003</v>
      </c>
      <c r="K524" s="335">
        <v>0</v>
      </c>
      <c r="L524" s="335">
        <v>0</v>
      </c>
      <c r="M524" s="335">
        <v>0</v>
      </c>
      <c r="N524" s="335">
        <v>0</v>
      </c>
      <c r="O524" s="335">
        <v>0</v>
      </c>
      <c r="P524" s="335">
        <v>0</v>
      </c>
      <c r="Q524" s="335">
        <v>0</v>
      </c>
      <c r="R524" s="335">
        <v>0</v>
      </c>
      <c r="S524" s="335">
        <v>0</v>
      </c>
      <c r="U524" s="322"/>
    </row>
    <row r="525" spans="2:21" ht="19.5" customHeight="1">
      <c r="B525" s="333"/>
      <c r="C525" s="333"/>
      <c r="D525" s="333">
        <v>4360</v>
      </c>
      <c r="E525" s="334" t="s">
        <v>150</v>
      </c>
      <c r="F525" s="335">
        <v>3850</v>
      </c>
      <c r="G525" s="335">
        <v>3850</v>
      </c>
      <c r="H525" s="335">
        <v>3850</v>
      </c>
      <c r="I525" s="335">
        <v>0</v>
      </c>
      <c r="J525" s="335">
        <v>3850</v>
      </c>
      <c r="K525" s="335">
        <v>0</v>
      </c>
      <c r="L525" s="335">
        <v>0</v>
      </c>
      <c r="M525" s="335">
        <v>0</v>
      </c>
      <c r="N525" s="335">
        <v>0</v>
      </c>
      <c r="O525" s="335">
        <v>0</v>
      </c>
      <c r="P525" s="335">
        <v>0</v>
      </c>
      <c r="Q525" s="335">
        <v>0</v>
      </c>
      <c r="R525" s="335">
        <v>0</v>
      </c>
      <c r="S525" s="335">
        <v>0</v>
      </c>
      <c r="U525" s="322"/>
    </row>
    <row r="526" spans="2:21" ht="17.25" customHeight="1">
      <c r="B526" s="333"/>
      <c r="C526" s="333"/>
      <c r="D526" s="333">
        <v>4410</v>
      </c>
      <c r="E526" s="334" t="s">
        <v>151</v>
      </c>
      <c r="F526" s="335">
        <v>2000</v>
      </c>
      <c r="G526" s="335">
        <v>2000</v>
      </c>
      <c r="H526" s="335">
        <v>2000</v>
      </c>
      <c r="I526" s="335">
        <v>0</v>
      </c>
      <c r="J526" s="335">
        <v>2000</v>
      </c>
      <c r="K526" s="335">
        <v>0</v>
      </c>
      <c r="L526" s="335">
        <v>0</v>
      </c>
      <c r="M526" s="335">
        <v>0</v>
      </c>
      <c r="N526" s="335">
        <v>0</v>
      </c>
      <c r="O526" s="335">
        <v>0</v>
      </c>
      <c r="P526" s="335">
        <v>0</v>
      </c>
      <c r="Q526" s="335">
        <v>0</v>
      </c>
      <c r="R526" s="335">
        <v>0</v>
      </c>
      <c r="S526" s="335">
        <v>0</v>
      </c>
      <c r="U526" s="322"/>
    </row>
    <row r="527" spans="2:21" ht="17.25" customHeight="1">
      <c r="B527" s="333"/>
      <c r="C527" s="333"/>
      <c r="D527" s="333">
        <v>4430</v>
      </c>
      <c r="E527" s="334" t="s">
        <v>152</v>
      </c>
      <c r="F527" s="335">
        <v>700</v>
      </c>
      <c r="G527" s="335">
        <v>700</v>
      </c>
      <c r="H527" s="335">
        <v>700</v>
      </c>
      <c r="I527" s="335">
        <v>0</v>
      </c>
      <c r="J527" s="335">
        <v>700</v>
      </c>
      <c r="K527" s="335">
        <v>0</v>
      </c>
      <c r="L527" s="335">
        <v>0</v>
      </c>
      <c r="M527" s="335">
        <v>0</v>
      </c>
      <c r="N527" s="335">
        <v>0</v>
      </c>
      <c r="O527" s="335">
        <v>0</v>
      </c>
      <c r="P527" s="335">
        <v>0</v>
      </c>
      <c r="Q527" s="335">
        <v>0</v>
      </c>
      <c r="R527" s="335">
        <v>0</v>
      </c>
      <c r="S527" s="335">
        <v>0</v>
      </c>
      <c r="U527" s="322"/>
    </row>
    <row r="528" spans="2:21" ht="18.75" customHeight="1">
      <c r="B528" s="333"/>
      <c r="C528" s="333"/>
      <c r="D528" s="333">
        <v>4440</v>
      </c>
      <c r="E528" s="334" t="s">
        <v>153</v>
      </c>
      <c r="F528" s="335">
        <v>7658</v>
      </c>
      <c r="G528" s="335">
        <v>7658</v>
      </c>
      <c r="H528" s="335">
        <v>7658</v>
      </c>
      <c r="I528" s="335">
        <v>0</v>
      </c>
      <c r="J528" s="335">
        <v>7658</v>
      </c>
      <c r="K528" s="335">
        <v>0</v>
      </c>
      <c r="L528" s="335">
        <v>0</v>
      </c>
      <c r="M528" s="335">
        <v>0</v>
      </c>
      <c r="N528" s="335">
        <v>0</v>
      </c>
      <c r="O528" s="335">
        <v>0</v>
      </c>
      <c r="P528" s="335">
        <v>0</v>
      </c>
      <c r="Q528" s="335">
        <v>0</v>
      </c>
      <c r="R528" s="335">
        <v>0</v>
      </c>
      <c r="S528" s="335">
        <v>0</v>
      </c>
      <c r="U528" s="322"/>
    </row>
    <row r="529" spans="2:21" ht="17.25" customHeight="1">
      <c r="B529" s="333"/>
      <c r="C529" s="333"/>
      <c r="D529" s="333">
        <v>4480</v>
      </c>
      <c r="E529" s="334" t="s">
        <v>154</v>
      </c>
      <c r="F529" s="335">
        <v>3800</v>
      </c>
      <c r="G529" s="335">
        <v>3800</v>
      </c>
      <c r="H529" s="335">
        <v>3800</v>
      </c>
      <c r="I529" s="335">
        <v>0</v>
      </c>
      <c r="J529" s="335">
        <v>3800</v>
      </c>
      <c r="K529" s="335">
        <v>0</v>
      </c>
      <c r="L529" s="335">
        <v>0</v>
      </c>
      <c r="M529" s="335">
        <v>0</v>
      </c>
      <c r="N529" s="335">
        <v>0</v>
      </c>
      <c r="O529" s="335">
        <v>0</v>
      </c>
      <c r="P529" s="335">
        <v>0</v>
      </c>
      <c r="Q529" s="335">
        <v>0</v>
      </c>
      <c r="R529" s="335">
        <v>0</v>
      </c>
      <c r="S529" s="335">
        <v>0</v>
      </c>
      <c r="U529" s="322"/>
    </row>
    <row r="530" spans="2:21" ht="24" customHeight="1">
      <c r="B530" s="333"/>
      <c r="C530" s="333"/>
      <c r="D530" s="333">
        <v>4520</v>
      </c>
      <c r="E530" s="334" t="s">
        <v>156</v>
      </c>
      <c r="F530" s="335">
        <v>3100</v>
      </c>
      <c r="G530" s="335">
        <v>3100</v>
      </c>
      <c r="H530" s="335">
        <v>3100</v>
      </c>
      <c r="I530" s="335">
        <v>0</v>
      </c>
      <c r="J530" s="335">
        <v>3100</v>
      </c>
      <c r="K530" s="335">
        <v>0</v>
      </c>
      <c r="L530" s="335">
        <v>0</v>
      </c>
      <c r="M530" s="335">
        <v>0</v>
      </c>
      <c r="N530" s="335">
        <v>0</v>
      </c>
      <c r="O530" s="335">
        <v>0</v>
      </c>
      <c r="P530" s="335">
        <v>0</v>
      </c>
      <c r="Q530" s="335">
        <v>0</v>
      </c>
      <c r="R530" s="335">
        <v>0</v>
      </c>
      <c r="S530" s="335">
        <v>0</v>
      </c>
      <c r="U530" s="322"/>
    </row>
    <row r="531" spans="2:21" ht="25.5" customHeight="1">
      <c r="B531" s="333"/>
      <c r="C531" s="333"/>
      <c r="D531" s="333">
        <v>4700</v>
      </c>
      <c r="E531" s="334" t="s">
        <v>157</v>
      </c>
      <c r="F531" s="335">
        <v>3960</v>
      </c>
      <c r="G531" s="335">
        <v>3960</v>
      </c>
      <c r="H531" s="335">
        <v>3960</v>
      </c>
      <c r="I531" s="335">
        <v>0</v>
      </c>
      <c r="J531" s="335">
        <v>3960</v>
      </c>
      <c r="K531" s="335">
        <v>0</v>
      </c>
      <c r="L531" s="335">
        <v>0</v>
      </c>
      <c r="M531" s="335">
        <v>0</v>
      </c>
      <c r="N531" s="335">
        <v>0</v>
      </c>
      <c r="O531" s="335">
        <v>0</v>
      </c>
      <c r="P531" s="335">
        <v>0</v>
      </c>
      <c r="Q531" s="335">
        <v>0</v>
      </c>
      <c r="R531" s="335">
        <v>0</v>
      </c>
      <c r="S531" s="335">
        <v>0</v>
      </c>
      <c r="U531" s="322"/>
    </row>
    <row r="532" spans="2:21" s="318" customFormat="1" ht="17.25" customHeight="1">
      <c r="B532" s="329"/>
      <c r="C532" s="329">
        <v>85204</v>
      </c>
      <c r="D532" s="329"/>
      <c r="E532" s="331" t="s">
        <v>87</v>
      </c>
      <c r="F532" s="332">
        <v>1816349</v>
      </c>
      <c r="G532" s="332">
        <v>1816349</v>
      </c>
      <c r="H532" s="332">
        <v>369243</v>
      </c>
      <c r="I532" s="332">
        <v>368293</v>
      </c>
      <c r="J532" s="332">
        <v>950</v>
      </c>
      <c r="K532" s="332">
        <v>290970</v>
      </c>
      <c r="L532" s="332">
        <v>1156136</v>
      </c>
      <c r="M532" s="332">
        <v>0</v>
      </c>
      <c r="N532" s="332">
        <v>0</v>
      </c>
      <c r="O532" s="332">
        <v>0</v>
      </c>
      <c r="P532" s="332">
        <v>0</v>
      </c>
      <c r="Q532" s="332">
        <v>0</v>
      </c>
      <c r="R532" s="332">
        <v>0</v>
      </c>
      <c r="S532" s="332">
        <v>0</v>
      </c>
      <c r="U532" s="319"/>
    </row>
    <row r="533" spans="2:21" ht="43.5" customHeight="1">
      <c r="B533" s="333"/>
      <c r="C533" s="333"/>
      <c r="D533" s="333">
        <v>2320</v>
      </c>
      <c r="E533" s="334" t="s">
        <v>209</v>
      </c>
      <c r="F533" s="335">
        <v>290970</v>
      </c>
      <c r="G533" s="335">
        <v>290970</v>
      </c>
      <c r="H533" s="335">
        <v>0</v>
      </c>
      <c r="I533" s="335">
        <v>0</v>
      </c>
      <c r="J533" s="335">
        <v>0</v>
      </c>
      <c r="K533" s="335">
        <v>290970</v>
      </c>
      <c r="L533" s="335">
        <v>0</v>
      </c>
      <c r="M533" s="335">
        <v>0</v>
      </c>
      <c r="N533" s="335">
        <v>0</v>
      </c>
      <c r="O533" s="335">
        <v>0</v>
      </c>
      <c r="P533" s="335">
        <v>0</v>
      </c>
      <c r="Q533" s="335">
        <v>0</v>
      </c>
      <c r="R533" s="335">
        <v>0</v>
      </c>
      <c r="S533" s="335">
        <v>0</v>
      </c>
      <c r="U533" s="322"/>
    </row>
    <row r="534" spans="2:21" ht="51.75" customHeight="1">
      <c r="B534" s="333"/>
      <c r="C534" s="333"/>
      <c r="D534" s="333">
        <v>2910</v>
      </c>
      <c r="E534" s="334" t="s">
        <v>471</v>
      </c>
      <c r="F534" s="335">
        <v>850</v>
      </c>
      <c r="G534" s="335">
        <v>850</v>
      </c>
      <c r="H534" s="335">
        <v>850</v>
      </c>
      <c r="I534" s="335">
        <v>0</v>
      </c>
      <c r="J534" s="335">
        <v>850</v>
      </c>
      <c r="K534" s="335">
        <v>0</v>
      </c>
      <c r="L534" s="335">
        <v>0</v>
      </c>
      <c r="M534" s="335">
        <v>0</v>
      </c>
      <c r="N534" s="335">
        <v>0</v>
      </c>
      <c r="O534" s="335">
        <v>0</v>
      </c>
      <c r="P534" s="335">
        <v>0</v>
      </c>
      <c r="Q534" s="335">
        <v>0</v>
      </c>
      <c r="R534" s="335">
        <v>0</v>
      </c>
      <c r="S534" s="335">
        <v>0</v>
      </c>
      <c r="U534" s="322"/>
    </row>
    <row r="535" spans="2:21" ht="17.25" customHeight="1">
      <c r="B535" s="333"/>
      <c r="C535" s="333"/>
      <c r="D535" s="333">
        <v>3110</v>
      </c>
      <c r="E535" s="334" t="s">
        <v>211</v>
      </c>
      <c r="F535" s="335">
        <v>1156136</v>
      </c>
      <c r="G535" s="335">
        <v>1156136</v>
      </c>
      <c r="H535" s="335">
        <v>0</v>
      </c>
      <c r="I535" s="335">
        <v>0</v>
      </c>
      <c r="J535" s="335">
        <v>0</v>
      </c>
      <c r="K535" s="335">
        <v>0</v>
      </c>
      <c r="L535" s="335">
        <v>1156136</v>
      </c>
      <c r="M535" s="335">
        <v>0</v>
      </c>
      <c r="N535" s="335">
        <v>0</v>
      </c>
      <c r="O535" s="335">
        <v>0</v>
      </c>
      <c r="P535" s="335">
        <v>0</v>
      </c>
      <c r="Q535" s="335">
        <v>0</v>
      </c>
      <c r="R535" s="335">
        <v>0</v>
      </c>
      <c r="S535" s="335">
        <v>0</v>
      </c>
      <c r="U535" s="322"/>
    </row>
    <row r="536" spans="2:21" ht="17.25" customHeight="1">
      <c r="B536" s="333"/>
      <c r="C536" s="333"/>
      <c r="D536" s="333">
        <v>4010</v>
      </c>
      <c r="E536" s="334" t="s">
        <v>142</v>
      </c>
      <c r="F536" s="335">
        <v>170093</v>
      </c>
      <c r="G536" s="335">
        <v>170093</v>
      </c>
      <c r="H536" s="335">
        <v>170093</v>
      </c>
      <c r="I536" s="335">
        <v>170093</v>
      </c>
      <c r="J536" s="335">
        <v>0</v>
      </c>
      <c r="K536" s="335">
        <v>0</v>
      </c>
      <c r="L536" s="335">
        <v>0</v>
      </c>
      <c r="M536" s="335">
        <v>0</v>
      </c>
      <c r="N536" s="335">
        <v>0</v>
      </c>
      <c r="O536" s="335">
        <v>0</v>
      </c>
      <c r="P536" s="335">
        <v>0</v>
      </c>
      <c r="Q536" s="335">
        <v>0</v>
      </c>
      <c r="R536" s="335">
        <v>0</v>
      </c>
      <c r="S536" s="335">
        <v>0</v>
      </c>
      <c r="U536" s="322"/>
    </row>
    <row r="537" spans="2:21" ht="17.25" customHeight="1">
      <c r="B537" s="333"/>
      <c r="C537" s="333"/>
      <c r="D537" s="333">
        <v>4040</v>
      </c>
      <c r="E537" s="334" t="s">
        <v>143</v>
      </c>
      <c r="F537" s="335">
        <v>14121</v>
      </c>
      <c r="G537" s="335">
        <v>14121</v>
      </c>
      <c r="H537" s="335">
        <v>14121</v>
      </c>
      <c r="I537" s="335">
        <v>14121</v>
      </c>
      <c r="J537" s="335">
        <v>0</v>
      </c>
      <c r="K537" s="335">
        <v>0</v>
      </c>
      <c r="L537" s="335">
        <v>0</v>
      </c>
      <c r="M537" s="335">
        <v>0</v>
      </c>
      <c r="N537" s="335">
        <v>0</v>
      </c>
      <c r="O537" s="335">
        <v>0</v>
      </c>
      <c r="P537" s="335">
        <v>0</v>
      </c>
      <c r="Q537" s="335">
        <v>0</v>
      </c>
      <c r="R537" s="335">
        <v>0</v>
      </c>
      <c r="S537" s="335">
        <v>0</v>
      </c>
      <c r="U537" s="322"/>
    </row>
    <row r="538" spans="2:21" ht="17.25" customHeight="1">
      <c r="B538" s="333"/>
      <c r="C538" s="333"/>
      <c r="D538" s="333">
        <v>4110</v>
      </c>
      <c r="E538" s="334" t="s">
        <v>144</v>
      </c>
      <c r="F538" s="335">
        <v>52996</v>
      </c>
      <c r="G538" s="335">
        <v>52996</v>
      </c>
      <c r="H538" s="335">
        <v>52996</v>
      </c>
      <c r="I538" s="335">
        <v>52996</v>
      </c>
      <c r="J538" s="335">
        <v>0</v>
      </c>
      <c r="K538" s="335">
        <v>0</v>
      </c>
      <c r="L538" s="335">
        <v>0</v>
      </c>
      <c r="M538" s="335">
        <v>0</v>
      </c>
      <c r="N538" s="335">
        <v>0</v>
      </c>
      <c r="O538" s="335">
        <v>0</v>
      </c>
      <c r="P538" s="335">
        <v>0</v>
      </c>
      <c r="Q538" s="335">
        <v>0</v>
      </c>
      <c r="R538" s="335">
        <v>0</v>
      </c>
      <c r="S538" s="335">
        <v>0</v>
      </c>
      <c r="U538" s="322"/>
    </row>
    <row r="539" spans="2:21" ht="17.25" customHeight="1">
      <c r="B539" s="333"/>
      <c r="C539" s="333"/>
      <c r="D539" s="333">
        <v>4120</v>
      </c>
      <c r="E539" s="334" t="s">
        <v>145</v>
      </c>
      <c r="F539" s="335">
        <v>7540</v>
      </c>
      <c r="G539" s="335">
        <v>7540</v>
      </c>
      <c r="H539" s="335">
        <v>7540</v>
      </c>
      <c r="I539" s="335">
        <v>7540</v>
      </c>
      <c r="J539" s="335">
        <v>0</v>
      </c>
      <c r="K539" s="335">
        <v>0</v>
      </c>
      <c r="L539" s="335">
        <v>0</v>
      </c>
      <c r="M539" s="335">
        <v>0</v>
      </c>
      <c r="N539" s="335">
        <v>0</v>
      </c>
      <c r="O539" s="335">
        <v>0</v>
      </c>
      <c r="P539" s="335">
        <v>0</v>
      </c>
      <c r="Q539" s="335">
        <v>0</v>
      </c>
      <c r="R539" s="335">
        <v>0</v>
      </c>
      <c r="S539" s="335">
        <v>0</v>
      </c>
      <c r="U539" s="322"/>
    </row>
    <row r="540" spans="2:21" ht="17.25" customHeight="1">
      <c r="B540" s="333"/>
      <c r="C540" s="333"/>
      <c r="D540" s="333">
        <v>4170</v>
      </c>
      <c r="E540" s="334" t="s">
        <v>147</v>
      </c>
      <c r="F540" s="335">
        <v>123543</v>
      </c>
      <c r="G540" s="335">
        <v>123543</v>
      </c>
      <c r="H540" s="335">
        <v>123543</v>
      </c>
      <c r="I540" s="335">
        <v>123543</v>
      </c>
      <c r="J540" s="335">
        <v>0</v>
      </c>
      <c r="K540" s="335">
        <v>0</v>
      </c>
      <c r="L540" s="335">
        <v>0</v>
      </c>
      <c r="M540" s="335">
        <v>0</v>
      </c>
      <c r="N540" s="335">
        <v>0</v>
      </c>
      <c r="O540" s="335">
        <v>0</v>
      </c>
      <c r="P540" s="335">
        <v>0</v>
      </c>
      <c r="Q540" s="335">
        <v>0</v>
      </c>
      <c r="R540" s="335">
        <v>0</v>
      </c>
      <c r="S540" s="335">
        <v>0</v>
      </c>
      <c r="U540" s="322"/>
    </row>
    <row r="541" spans="2:21" ht="17.25" customHeight="1">
      <c r="B541" s="333"/>
      <c r="C541" s="333"/>
      <c r="D541" s="333">
        <v>4580</v>
      </c>
      <c r="E541" s="334" t="s">
        <v>166</v>
      </c>
      <c r="F541" s="335">
        <v>100</v>
      </c>
      <c r="G541" s="335">
        <v>100</v>
      </c>
      <c r="H541" s="335">
        <v>100</v>
      </c>
      <c r="I541" s="335">
        <v>0</v>
      </c>
      <c r="J541" s="335">
        <v>100</v>
      </c>
      <c r="K541" s="335">
        <v>0</v>
      </c>
      <c r="L541" s="335">
        <v>0</v>
      </c>
      <c r="M541" s="335">
        <v>0</v>
      </c>
      <c r="N541" s="335">
        <v>0</v>
      </c>
      <c r="O541" s="335">
        <v>0</v>
      </c>
      <c r="P541" s="335">
        <v>0</v>
      </c>
      <c r="Q541" s="335">
        <v>0</v>
      </c>
      <c r="R541" s="335">
        <v>0</v>
      </c>
      <c r="S541" s="335">
        <v>0</v>
      </c>
      <c r="U541" s="322"/>
    </row>
    <row r="542" spans="2:21" s="318" customFormat="1" ht="55.5" customHeight="1">
      <c r="B542" s="329"/>
      <c r="C542" s="329">
        <v>85213</v>
      </c>
      <c r="D542" s="329"/>
      <c r="E542" s="331" t="s">
        <v>402</v>
      </c>
      <c r="F542" s="332">
        <v>110</v>
      </c>
      <c r="G542" s="332">
        <v>110</v>
      </c>
      <c r="H542" s="332">
        <v>110</v>
      </c>
      <c r="I542" s="332">
        <v>0</v>
      </c>
      <c r="J542" s="332">
        <v>110</v>
      </c>
      <c r="K542" s="332">
        <v>0</v>
      </c>
      <c r="L542" s="332">
        <v>0</v>
      </c>
      <c r="M542" s="332">
        <v>0</v>
      </c>
      <c r="N542" s="332">
        <v>0</v>
      </c>
      <c r="O542" s="332">
        <v>0</v>
      </c>
      <c r="P542" s="332">
        <v>0</v>
      </c>
      <c r="Q542" s="332">
        <v>0</v>
      </c>
      <c r="R542" s="332">
        <v>0</v>
      </c>
      <c r="S542" s="332">
        <v>0</v>
      </c>
      <c r="U542" s="319"/>
    </row>
    <row r="543" spans="2:21" s="342" customFormat="1" ht="17.25" customHeight="1">
      <c r="B543" s="343"/>
      <c r="C543" s="344"/>
      <c r="D543" s="343"/>
      <c r="E543" s="345" t="s">
        <v>473</v>
      </c>
      <c r="F543" s="346">
        <v>110</v>
      </c>
      <c r="G543" s="346"/>
      <c r="H543" s="346"/>
      <c r="I543" s="346"/>
      <c r="J543" s="346"/>
      <c r="K543" s="346"/>
      <c r="L543" s="346"/>
      <c r="M543" s="346"/>
      <c r="N543" s="346"/>
      <c r="O543" s="346"/>
      <c r="P543" s="346"/>
      <c r="Q543" s="346"/>
      <c r="R543" s="346"/>
      <c r="S543" s="346"/>
      <c r="U543" s="347"/>
    </row>
    <row r="544" spans="2:21" ht="17.25" customHeight="1">
      <c r="B544" s="333"/>
      <c r="C544" s="333"/>
      <c r="D544" s="333">
        <v>4130</v>
      </c>
      <c r="E544" s="334" t="s">
        <v>207</v>
      </c>
      <c r="F544" s="335">
        <v>110</v>
      </c>
      <c r="G544" s="335">
        <v>110</v>
      </c>
      <c r="H544" s="335">
        <v>110</v>
      </c>
      <c r="I544" s="335">
        <v>0</v>
      </c>
      <c r="J544" s="335">
        <v>110</v>
      </c>
      <c r="K544" s="335">
        <v>0</v>
      </c>
      <c r="L544" s="335">
        <v>0</v>
      </c>
      <c r="M544" s="335">
        <v>0</v>
      </c>
      <c r="N544" s="335">
        <v>0</v>
      </c>
      <c r="O544" s="335">
        <v>0</v>
      </c>
      <c r="P544" s="335">
        <v>0</v>
      </c>
      <c r="Q544" s="335">
        <v>0</v>
      </c>
      <c r="R544" s="335">
        <v>0</v>
      </c>
      <c r="S544" s="335">
        <v>0</v>
      </c>
      <c r="U544" s="322"/>
    </row>
    <row r="545" spans="2:21" s="318" customFormat="1" ht="18" customHeight="1">
      <c r="B545" s="329"/>
      <c r="C545" s="329">
        <v>85218</v>
      </c>
      <c r="D545" s="329"/>
      <c r="E545" s="331" t="s">
        <v>88</v>
      </c>
      <c r="F545" s="332">
        <v>1678292</v>
      </c>
      <c r="G545" s="332">
        <v>1678292</v>
      </c>
      <c r="H545" s="332">
        <v>1676789</v>
      </c>
      <c r="I545" s="332">
        <v>1412539</v>
      </c>
      <c r="J545" s="332">
        <v>264250</v>
      </c>
      <c r="K545" s="332">
        <v>0</v>
      </c>
      <c r="L545" s="332">
        <v>1503</v>
      </c>
      <c r="M545" s="332">
        <v>0</v>
      </c>
      <c r="N545" s="332">
        <v>0</v>
      </c>
      <c r="O545" s="332">
        <v>0</v>
      </c>
      <c r="P545" s="332">
        <v>0</v>
      </c>
      <c r="Q545" s="332">
        <v>0</v>
      </c>
      <c r="R545" s="332">
        <v>0</v>
      </c>
      <c r="S545" s="332">
        <v>0</v>
      </c>
      <c r="U545" s="319"/>
    </row>
    <row r="546" spans="2:21" ht="17.25" customHeight="1">
      <c r="B546" s="333"/>
      <c r="C546" s="333"/>
      <c r="D546" s="333">
        <v>3020</v>
      </c>
      <c r="E546" s="334" t="s">
        <v>141</v>
      </c>
      <c r="F546" s="335">
        <v>1503</v>
      </c>
      <c r="G546" s="335">
        <v>1503</v>
      </c>
      <c r="H546" s="335">
        <v>0</v>
      </c>
      <c r="I546" s="335">
        <v>0</v>
      </c>
      <c r="J546" s="335">
        <v>0</v>
      </c>
      <c r="K546" s="335">
        <v>0</v>
      </c>
      <c r="L546" s="335">
        <v>1503</v>
      </c>
      <c r="M546" s="335">
        <v>0</v>
      </c>
      <c r="N546" s="335">
        <v>0</v>
      </c>
      <c r="O546" s="335">
        <v>0</v>
      </c>
      <c r="P546" s="335">
        <v>0</v>
      </c>
      <c r="Q546" s="335">
        <v>0</v>
      </c>
      <c r="R546" s="335">
        <v>0</v>
      </c>
      <c r="S546" s="335">
        <v>0</v>
      </c>
      <c r="U546" s="322"/>
    </row>
    <row r="547" spans="2:21" ht="17.25" customHeight="1">
      <c r="B547" s="333"/>
      <c r="C547" s="333"/>
      <c r="D547" s="333">
        <v>4010</v>
      </c>
      <c r="E547" s="334" t="s">
        <v>142</v>
      </c>
      <c r="F547" s="335">
        <v>1040494</v>
      </c>
      <c r="G547" s="335">
        <v>1040494</v>
      </c>
      <c r="H547" s="335">
        <v>1040494</v>
      </c>
      <c r="I547" s="335">
        <v>1040494</v>
      </c>
      <c r="J547" s="335">
        <v>0</v>
      </c>
      <c r="K547" s="335">
        <v>0</v>
      </c>
      <c r="L547" s="335">
        <v>0</v>
      </c>
      <c r="M547" s="335">
        <v>0</v>
      </c>
      <c r="N547" s="335">
        <v>0</v>
      </c>
      <c r="O547" s="335">
        <v>0</v>
      </c>
      <c r="P547" s="335">
        <v>0</v>
      </c>
      <c r="Q547" s="335">
        <v>0</v>
      </c>
      <c r="R547" s="335">
        <v>0</v>
      </c>
      <c r="S547" s="335">
        <v>0</v>
      </c>
      <c r="U547" s="322"/>
    </row>
    <row r="548" spans="2:21" ht="17.25" customHeight="1">
      <c r="B548" s="333"/>
      <c r="C548" s="333"/>
      <c r="D548" s="333">
        <v>4040</v>
      </c>
      <c r="E548" s="334" t="s">
        <v>143</v>
      </c>
      <c r="F548" s="335">
        <v>86264</v>
      </c>
      <c r="G548" s="335">
        <v>86264</v>
      </c>
      <c r="H548" s="335">
        <v>86264</v>
      </c>
      <c r="I548" s="335">
        <v>86264</v>
      </c>
      <c r="J548" s="335">
        <v>0</v>
      </c>
      <c r="K548" s="335">
        <v>0</v>
      </c>
      <c r="L548" s="335">
        <v>0</v>
      </c>
      <c r="M548" s="335">
        <v>0</v>
      </c>
      <c r="N548" s="335">
        <v>0</v>
      </c>
      <c r="O548" s="335">
        <v>0</v>
      </c>
      <c r="P548" s="335">
        <v>0</v>
      </c>
      <c r="Q548" s="335">
        <v>0</v>
      </c>
      <c r="R548" s="335">
        <v>0</v>
      </c>
      <c r="S548" s="335">
        <v>0</v>
      </c>
      <c r="U548" s="322"/>
    </row>
    <row r="549" spans="2:21" ht="17.25" customHeight="1">
      <c r="B549" s="333"/>
      <c r="C549" s="333"/>
      <c r="D549" s="333">
        <v>4110</v>
      </c>
      <c r="E549" s="334" t="s">
        <v>144</v>
      </c>
      <c r="F549" s="335">
        <v>203258</v>
      </c>
      <c r="G549" s="335">
        <v>203258</v>
      </c>
      <c r="H549" s="335">
        <v>203258</v>
      </c>
      <c r="I549" s="335">
        <v>203258</v>
      </c>
      <c r="J549" s="335">
        <v>0</v>
      </c>
      <c r="K549" s="335">
        <v>0</v>
      </c>
      <c r="L549" s="335">
        <v>0</v>
      </c>
      <c r="M549" s="335">
        <v>0</v>
      </c>
      <c r="N549" s="335">
        <v>0</v>
      </c>
      <c r="O549" s="335">
        <v>0</v>
      </c>
      <c r="P549" s="335">
        <v>0</v>
      </c>
      <c r="Q549" s="335">
        <v>0</v>
      </c>
      <c r="R549" s="335">
        <v>0</v>
      </c>
      <c r="S549" s="335">
        <v>0</v>
      </c>
      <c r="U549" s="322"/>
    </row>
    <row r="550" spans="2:21" ht="17.25" customHeight="1">
      <c r="B550" s="333"/>
      <c r="C550" s="333"/>
      <c r="D550" s="333">
        <v>4120</v>
      </c>
      <c r="E550" s="334" t="s">
        <v>145</v>
      </c>
      <c r="F550" s="335">
        <v>28918</v>
      </c>
      <c r="G550" s="335">
        <v>28918</v>
      </c>
      <c r="H550" s="335">
        <v>28918</v>
      </c>
      <c r="I550" s="335">
        <v>28918</v>
      </c>
      <c r="J550" s="335">
        <v>0</v>
      </c>
      <c r="K550" s="335">
        <v>0</v>
      </c>
      <c r="L550" s="335">
        <v>0</v>
      </c>
      <c r="M550" s="335">
        <v>0</v>
      </c>
      <c r="N550" s="335">
        <v>0</v>
      </c>
      <c r="O550" s="335">
        <v>0</v>
      </c>
      <c r="P550" s="335">
        <v>0</v>
      </c>
      <c r="Q550" s="335">
        <v>0</v>
      </c>
      <c r="R550" s="335">
        <v>0</v>
      </c>
      <c r="S550" s="335">
        <v>0</v>
      </c>
      <c r="U550" s="322"/>
    </row>
    <row r="551" spans="2:21" ht="24.75" customHeight="1">
      <c r="B551" s="333"/>
      <c r="C551" s="333"/>
      <c r="D551" s="333">
        <v>4140</v>
      </c>
      <c r="E551" s="334" t="s">
        <v>146</v>
      </c>
      <c r="F551" s="335">
        <v>1402</v>
      </c>
      <c r="G551" s="335">
        <v>1402</v>
      </c>
      <c r="H551" s="335">
        <v>1402</v>
      </c>
      <c r="I551" s="335">
        <v>0</v>
      </c>
      <c r="J551" s="335">
        <v>1402</v>
      </c>
      <c r="K551" s="335">
        <v>0</v>
      </c>
      <c r="L551" s="335">
        <v>0</v>
      </c>
      <c r="M551" s="335">
        <v>0</v>
      </c>
      <c r="N551" s="335">
        <v>0</v>
      </c>
      <c r="O551" s="335">
        <v>0</v>
      </c>
      <c r="P551" s="335">
        <v>0</v>
      </c>
      <c r="Q551" s="335">
        <v>0</v>
      </c>
      <c r="R551" s="335">
        <v>0</v>
      </c>
      <c r="S551" s="335">
        <v>0</v>
      </c>
      <c r="U551" s="322"/>
    </row>
    <row r="552" spans="2:21" ht="17.25" customHeight="1">
      <c r="B552" s="333"/>
      <c r="C552" s="333"/>
      <c r="D552" s="333">
        <v>4170</v>
      </c>
      <c r="E552" s="334" t="s">
        <v>147</v>
      </c>
      <c r="F552" s="335">
        <v>53605</v>
      </c>
      <c r="G552" s="335">
        <v>53605</v>
      </c>
      <c r="H552" s="335">
        <v>53605</v>
      </c>
      <c r="I552" s="335">
        <v>53605</v>
      </c>
      <c r="J552" s="335">
        <v>0</v>
      </c>
      <c r="K552" s="335">
        <v>0</v>
      </c>
      <c r="L552" s="335">
        <v>0</v>
      </c>
      <c r="M552" s="335">
        <v>0</v>
      </c>
      <c r="N552" s="335">
        <v>0</v>
      </c>
      <c r="O552" s="335">
        <v>0</v>
      </c>
      <c r="P552" s="335">
        <v>0</v>
      </c>
      <c r="Q552" s="335">
        <v>0</v>
      </c>
      <c r="R552" s="335">
        <v>0</v>
      </c>
      <c r="S552" s="335">
        <v>0</v>
      </c>
      <c r="U552" s="322"/>
    </row>
    <row r="553" spans="2:21" ht="17.25" customHeight="1">
      <c r="B553" s="333"/>
      <c r="C553" s="333"/>
      <c r="D553" s="333">
        <v>4210</v>
      </c>
      <c r="E553" s="334" t="s">
        <v>136</v>
      </c>
      <c r="F553" s="335">
        <v>89141</v>
      </c>
      <c r="G553" s="335">
        <v>89141</v>
      </c>
      <c r="H553" s="335">
        <v>89141</v>
      </c>
      <c r="I553" s="335">
        <v>0</v>
      </c>
      <c r="J553" s="335">
        <v>89141</v>
      </c>
      <c r="K553" s="335">
        <v>0</v>
      </c>
      <c r="L553" s="335">
        <v>0</v>
      </c>
      <c r="M553" s="335">
        <v>0</v>
      </c>
      <c r="N553" s="335">
        <v>0</v>
      </c>
      <c r="O553" s="335">
        <v>0</v>
      </c>
      <c r="P553" s="335">
        <v>0</v>
      </c>
      <c r="Q553" s="335">
        <v>0</v>
      </c>
      <c r="R553" s="335">
        <v>0</v>
      </c>
      <c r="S553" s="335">
        <v>0</v>
      </c>
      <c r="U553" s="322"/>
    </row>
    <row r="554" spans="2:21" ht="17.25" customHeight="1">
      <c r="B554" s="333"/>
      <c r="C554" s="333"/>
      <c r="D554" s="333">
        <v>4260</v>
      </c>
      <c r="E554" s="334" t="s">
        <v>148</v>
      </c>
      <c r="F554" s="335">
        <v>10020</v>
      </c>
      <c r="G554" s="335">
        <v>10020</v>
      </c>
      <c r="H554" s="335">
        <v>10020</v>
      </c>
      <c r="I554" s="335">
        <v>0</v>
      </c>
      <c r="J554" s="335">
        <v>10020</v>
      </c>
      <c r="K554" s="335">
        <v>0</v>
      </c>
      <c r="L554" s="335">
        <v>0</v>
      </c>
      <c r="M554" s="335">
        <v>0</v>
      </c>
      <c r="N554" s="335">
        <v>0</v>
      </c>
      <c r="O554" s="335">
        <v>0</v>
      </c>
      <c r="P554" s="335">
        <v>0</v>
      </c>
      <c r="Q554" s="335">
        <v>0</v>
      </c>
      <c r="R554" s="335">
        <v>0</v>
      </c>
      <c r="S554" s="335">
        <v>0</v>
      </c>
      <c r="U554" s="322"/>
    </row>
    <row r="555" spans="2:21" ht="17.25" customHeight="1">
      <c r="B555" s="333"/>
      <c r="C555" s="333"/>
      <c r="D555" s="333">
        <v>4270</v>
      </c>
      <c r="E555" s="334" t="s">
        <v>149</v>
      </c>
      <c r="F555" s="335">
        <v>20971</v>
      </c>
      <c r="G555" s="335">
        <v>20971</v>
      </c>
      <c r="H555" s="335">
        <v>20971</v>
      </c>
      <c r="I555" s="335">
        <v>0</v>
      </c>
      <c r="J555" s="335">
        <v>20971</v>
      </c>
      <c r="K555" s="335">
        <v>0</v>
      </c>
      <c r="L555" s="335">
        <v>0</v>
      </c>
      <c r="M555" s="335">
        <v>0</v>
      </c>
      <c r="N555" s="335">
        <v>0</v>
      </c>
      <c r="O555" s="335">
        <v>0</v>
      </c>
      <c r="P555" s="335">
        <v>0</v>
      </c>
      <c r="Q555" s="335">
        <v>0</v>
      </c>
      <c r="R555" s="335">
        <v>0</v>
      </c>
      <c r="S555" s="335">
        <v>0</v>
      </c>
      <c r="U555" s="322"/>
    </row>
    <row r="556" spans="2:21" ht="17.25" customHeight="1">
      <c r="B556" s="333"/>
      <c r="C556" s="333"/>
      <c r="D556" s="333">
        <v>4280</v>
      </c>
      <c r="E556" s="334" t="s">
        <v>170</v>
      </c>
      <c r="F556" s="335">
        <v>1824</v>
      </c>
      <c r="G556" s="335">
        <v>1824</v>
      </c>
      <c r="H556" s="335">
        <v>1824</v>
      </c>
      <c r="I556" s="335">
        <v>0</v>
      </c>
      <c r="J556" s="335">
        <v>1824</v>
      </c>
      <c r="K556" s="335">
        <v>0</v>
      </c>
      <c r="L556" s="335">
        <v>0</v>
      </c>
      <c r="M556" s="335">
        <v>0</v>
      </c>
      <c r="N556" s="335">
        <v>0</v>
      </c>
      <c r="O556" s="335">
        <v>0</v>
      </c>
      <c r="P556" s="335">
        <v>0</v>
      </c>
      <c r="Q556" s="335">
        <v>0</v>
      </c>
      <c r="R556" s="335">
        <v>0</v>
      </c>
      <c r="S556" s="335">
        <v>0</v>
      </c>
      <c r="U556" s="322"/>
    </row>
    <row r="557" spans="2:21" ht="17.25" customHeight="1">
      <c r="B557" s="333"/>
      <c r="C557" s="333"/>
      <c r="D557" s="333">
        <v>4300</v>
      </c>
      <c r="E557" s="334" t="s">
        <v>129</v>
      </c>
      <c r="F557" s="335">
        <v>84195</v>
      </c>
      <c r="G557" s="335">
        <v>84195</v>
      </c>
      <c r="H557" s="335">
        <v>84195</v>
      </c>
      <c r="I557" s="335">
        <v>0</v>
      </c>
      <c r="J557" s="335">
        <v>84195</v>
      </c>
      <c r="K557" s="335">
        <v>0</v>
      </c>
      <c r="L557" s="335">
        <v>0</v>
      </c>
      <c r="M557" s="335">
        <v>0</v>
      </c>
      <c r="N557" s="335">
        <v>0</v>
      </c>
      <c r="O557" s="335">
        <v>0</v>
      </c>
      <c r="P557" s="335">
        <v>0</v>
      </c>
      <c r="Q557" s="335">
        <v>0</v>
      </c>
      <c r="R557" s="335">
        <v>0</v>
      </c>
      <c r="S557" s="335">
        <v>0</v>
      </c>
      <c r="U557" s="322"/>
    </row>
    <row r="558" spans="2:21" ht="19.5" customHeight="1">
      <c r="B558" s="333"/>
      <c r="C558" s="333"/>
      <c r="D558" s="333">
        <v>4360</v>
      </c>
      <c r="E558" s="334" t="s">
        <v>150</v>
      </c>
      <c r="F558" s="335">
        <v>7515</v>
      </c>
      <c r="G558" s="335">
        <v>7515</v>
      </c>
      <c r="H558" s="335">
        <v>7515</v>
      </c>
      <c r="I558" s="335">
        <v>0</v>
      </c>
      <c r="J558" s="335">
        <v>7515</v>
      </c>
      <c r="K558" s="335">
        <v>0</v>
      </c>
      <c r="L558" s="335">
        <v>0</v>
      </c>
      <c r="M558" s="335">
        <v>0</v>
      </c>
      <c r="N558" s="335">
        <v>0</v>
      </c>
      <c r="O558" s="335">
        <v>0</v>
      </c>
      <c r="P558" s="335">
        <v>0</v>
      </c>
      <c r="Q558" s="335">
        <v>0</v>
      </c>
      <c r="R558" s="335">
        <v>0</v>
      </c>
      <c r="S558" s="335">
        <v>0</v>
      </c>
      <c r="U558" s="322"/>
    </row>
    <row r="559" spans="2:21" ht="24.75" customHeight="1">
      <c r="B559" s="333"/>
      <c r="C559" s="333"/>
      <c r="D559" s="333">
        <v>4390</v>
      </c>
      <c r="E559" s="334" t="s">
        <v>165</v>
      </c>
      <c r="F559" s="335">
        <v>500</v>
      </c>
      <c r="G559" s="335">
        <v>500</v>
      </c>
      <c r="H559" s="335">
        <v>500</v>
      </c>
      <c r="I559" s="335">
        <v>0</v>
      </c>
      <c r="J559" s="335">
        <v>500</v>
      </c>
      <c r="K559" s="335">
        <v>0</v>
      </c>
      <c r="L559" s="335">
        <v>0</v>
      </c>
      <c r="M559" s="335">
        <v>0</v>
      </c>
      <c r="N559" s="335">
        <v>0</v>
      </c>
      <c r="O559" s="335">
        <v>0</v>
      </c>
      <c r="P559" s="335">
        <v>0</v>
      </c>
      <c r="Q559" s="335">
        <v>0</v>
      </c>
      <c r="R559" s="335">
        <v>0</v>
      </c>
      <c r="S559" s="335">
        <v>0</v>
      </c>
      <c r="U559" s="322"/>
    </row>
    <row r="560" spans="2:21" ht="17.25" customHeight="1">
      <c r="B560" s="333"/>
      <c r="C560" s="333"/>
      <c r="D560" s="333">
        <v>4410</v>
      </c>
      <c r="E560" s="334" t="s">
        <v>151</v>
      </c>
      <c r="F560" s="335">
        <v>2505</v>
      </c>
      <c r="G560" s="335">
        <v>2505</v>
      </c>
      <c r="H560" s="335">
        <v>2505</v>
      </c>
      <c r="I560" s="335">
        <v>0</v>
      </c>
      <c r="J560" s="335">
        <v>2505</v>
      </c>
      <c r="K560" s="335">
        <v>0</v>
      </c>
      <c r="L560" s="335">
        <v>0</v>
      </c>
      <c r="M560" s="335">
        <v>0</v>
      </c>
      <c r="N560" s="335">
        <v>0</v>
      </c>
      <c r="O560" s="335">
        <v>0</v>
      </c>
      <c r="P560" s="335">
        <v>0</v>
      </c>
      <c r="Q560" s="335">
        <v>0</v>
      </c>
      <c r="R560" s="335">
        <v>0</v>
      </c>
      <c r="S560" s="335">
        <v>0</v>
      </c>
      <c r="U560" s="322"/>
    </row>
    <row r="561" spans="2:21" ht="17.25" customHeight="1">
      <c r="B561" s="333"/>
      <c r="C561" s="333"/>
      <c r="D561" s="333">
        <v>4430</v>
      </c>
      <c r="E561" s="334" t="s">
        <v>152</v>
      </c>
      <c r="F561" s="335">
        <v>12425</v>
      </c>
      <c r="G561" s="335">
        <v>12425</v>
      </c>
      <c r="H561" s="335">
        <v>12425</v>
      </c>
      <c r="I561" s="335">
        <v>0</v>
      </c>
      <c r="J561" s="335">
        <v>12425</v>
      </c>
      <c r="K561" s="335">
        <v>0</v>
      </c>
      <c r="L561" s="335">
        <v>0</v>
      </c>
      <c r="M561" s="335">
        <v>0</v>
      </c>
      <c r="N561" s="335">
        <v>0</v>
      </c>
      <c r="O561" s="335">
        <v>0</v>
      </c>
      <c r="P561" s="335">
        <v>0</v>
      </c>
      <c r="Q561" s="335">
        <v>0</v>
      </c>
      <c r="R561" s="335">
        <v>0</v>
      </c>
      <c r="S561" s="335">
        <v>0</v>
      </c>
      <c r="U561" s="322"/>
    </row>
    <row r="562" spans="2:21" ht="18.75" customHeight="1">
      <c r="B562" s="333"/>
      <c r="C562" s="333"/>
      <c r="D562" s="333">
        <v>4440</v>
      </c>
      <c r="E562" s="334" t="s">
        <v>153</v>
      </c>
      <c r="F562" s="335">
        <v>28442</v>
      </c>
      <c r="G562" s="335">
        <v>28442</v>
      </c>
      <c r="H562" s="335">
        <v>28442</v>
      </c>
      <c r="I562" s="335">
        <v>0</v>
      </c>
      <c r="J562" s="335">
        <v>28442</v>
      </c>
      <c r="K562" s="335">
        <v>0</v>
      </c>
      <c r="L562" s="335">
        <v>0</v>
      </c>
      <c r="M562" s="335">
        <v>0</v>
      </c>
      <c r="N562" s="335">
        <v>0</v>
      </c>
      <c r="O562" s="335">
        <v>0</v>
      </c>
      <c r="P562" s="335">
        <v>0</v>
      </c>
      <c r="Q562" s="335">
        <v>0</v>
      </c>
      <c r="R562" s="335">
        <v>0</v>
      </c>
      <c r="S562" s="335">
        <v>0</v>
      </c>
      <c r="U562" s="322"/>
    </row>
    <row r="563" spans="2:21" ht="19.5" customHeight="1">
      <c r="B563" s="333"/>
      <c r="C563" s="333"/>
      <c r="D563" s="333">
        <v>4610</v>
      </c>
      <c r="E563" s="334" t="s">
        <v>168</v>
      </c>
      <c r="F563" s="335">
        <v>300</v>
      </c>
      <c r="G563" s="335">
        <v>300</v>
      </c>
      <c r="H563" s="335">
        <v>300</v>
      </c>
      <c r="I563" s="335">
        <v>0</v>
      </c>
      <c r="J563" s="335">
        <v>300</v>
      </c>
      <c r="K563" s="335">
        <v>0</v>
      </c>
      <c r="L563" s="335">
        <v>0</v>
      </c>
      <c r="M563" s="335">
        <v>0</v>
      </c>
      <c r="N563" s="335">
        <v>0</v>
      </c>
      <c r="O563" s="335">
        <v>0</v>
      </c>
      <c r="P563" s="335">
        <v>0</v>
      </c>
      <c r="Q563" s="335">
        <v>0</v>
      </c>
      <c r="R563" s="335">
        <v>0</v>
      </c>
      <c r="S563" s="335">
        <v>0</v>
      </c>
      <c r="U563" s="322"/>
    </row>
    <row r="564" spans="2:21" ht="25.5" customHeight="1">
      <c r="B564" s="333"/>
      <c r="C564" s="333"/>
      <c r="D564" s="333">
        <v>4700</v>
      </c>
      <c r="E564" s="334" t="s">
        <v>157</v>
      </c>
      <c r="F564" s="335">
        <v>5010</v>
      </c>
      <c r="G564" s="335">
        <v>5010</v>
      </c>
      <c r="H564" s="335">
        <v>5010</v>
      </c>
      <c r="I564" s="335">
        <v>0</v>
      </c>
      <c r="J564" s="335">
        <v>5010</v>
      </c>
      <c r="K564" s="335">
        <v>0</v>
      </c>
      <c r="L564" s="335">
        <v>0</v>
      </c>
      <c r="M564" s="335">
        <v>0</v>
      </c>
      <c r="N564" s="335">
        <v>0</v>
      </c>
      <c r="O564" s="335">
        <v>0</v>
      </c>
      <c r="P564" s="335">
        <v>0</v>
      </c>
      <c r="Q564" s="335">
        <v>0</v>
      </c>
      <c r="R564" s="335">
        <v>0</v>
      </c>
      <c r="S564" s="335">
        <v>0</v>
      </c>
      <c r="U564" s="322"/>
    </row>
    <row r="565" spans="2:21" s="318" customFormat="1" ht="32.25" customHeight="1">
      <c r="B565" s="329"/>
      <c r="C565" s="329">
        <v>85220</v>
      </c>
      <c r="D565" s="329"/>
      <c r="E565" s="331" t="s">
        <v>213</v>
      </c>
      <c r="F565" s="332">
        <v>75000</v>
      </c>
      <c r="G565" s="332">
        <v>75000</v>
      </c>
      <c r="H565" s="332">
        <v>0</v>
      </c>
      <c r="I565" s="332">
        <v>0</v>
      </c>
      <c r="J565" s="332">
        <v>0</v>
      </c>
      <c r="K565" s="332">
        <v>75000</v>
      </c>
      <c r="L565" s="332">
        <v>0</v>
      </c>
      <c r="M565" s="332">
        <v>0</v>
      </c>
      <c r="N565" s="332">
        <v>0</v>
      </c>
      <c r="O565" s="332">
        <v>0</v>
      </c>
      <c r="P565" s="332">
        <v>0</v>
      </c>
      <c r="Q565" s="332">
        <v>0</v>
      </c>
      <c r="R565" s="332">
        <v>0</v>
      </c>
      <c r="S565" s="332">
        <v>0</v>
      </c>
      <c r="U565" s="319"/>
    </row>
    <row r="566" spans="2:21" ht="34.5" customHeight="1">
      <c r="B566" s="333"/>
      <c r="C566" s="333"/>
      <c r="D566" s="333">
        <v>2820</v>
      </c>
      <c r="E566" s="334" t="s">
        <v>162</v>
      </c>
      <c r="F566" s="335">
        <v>75000</v>
      </c>
      <c r="G566" s="335">
        <v>75000</v>
      </c>
      <c r="H566" s="335">
        <v>0</v>
      </c>
      <c r="I566" s="335">
        <v>0</v>
      </c>
      <c r="J566" s="335">
        <v>0</v>
      </c>
      <c r="K566" s="335">
        <v>75000</v>
      </c>
      <c r="L566" s="335">
        <v>0</v>
      </c>
      <c r="M566" s="335">
        <v>0</v>
      </c>
      <c r="N566" s="335">
        <v>0</v>
      </c>
      <c r="O566" s="335">
        <v>0</v>
      </c>
      <c r="P566" s="335">
        <v>0</v>
      </c>
      <c r="Q566" s="335">
        <v>0</v>
      </c>
      <c r="R566" s="335">
        <v>0</v>
      </c>
      <c r="S566" s="335">
        <v>0</v>
      </c>
      <c r="U566" s="322"/>
    </row>
    <row r="567" spans="2:21" s="318" customFormat="1" ht="18" customHeight="1">
      <c r="B567" s="329"/>
      <c r="C567" s="329">
        <v>85231</v>
      </c>
      <c r="D567" s="329"/>
      <c r="E567" s="331" t="s">
        <v>305</v>
      </c>
      <c r="F567" s="332">
        <v>20000</v>
      </c>
      <c r="G567" s="332">
        <v>20000</v>
      </c>
      <c r="H567" s="332">
        <v>0</v>
      </c>
      <c r="I567" s="332">
        <v>0</v>
      </c>
      <c r="J567" s="332">
        <v>0</v>
      </c>
      <c r="K567" s="332">
        <v>0</v>
      </c>
      <c r="L567" s="332">
        <v>20000</v>
      </c>
      <c r="M567" s="332">
        <v>0</v>
      </c>
      <c r="N567" s="332">
        <v>0</v>
      </c>
      <c r="O567" s="332">
        <v>0</v>
      </c>
      <c r="P567" s="332">
        <v>0</v>
      </c>
      <c r="Q567" s="332">
        <v>0</v>
      </c>
      <c r="R567" s="332">
        <v>0</v>
      </c>
      <c r="S567" s="332">
        <v>0</v>
      </c>
      <c r="U567" s="319"/>
    </row>
    <row r="568" spans="2:21" s="342" customFormat="1" ht="17.25" customHeight="1">
      <c r="B568" s="343"/>
      <c r="C568" s="344"/>
      <c r="D568" s="343"/>
      <c r="E568" s="345" t="s">
        <v>473</v>
      </c>
      <c r="F568" s="346">
        <v>20000</v>
      </c>
      <c r="G568" s="346"/>
      <c r="H568" s="346"/>
      <c r="I568" s="346"/>
      <c r="J568" s="346"/>
      <c r="K568" s="346"/>
      <c r="L568" s="346"/>
      <c r="M568" s="346"/>
      <c r="N568" s="346"/>
      <c r="O568" s="346"/>
      <c r="P568" s="346"/>
      <c r="Q568" s="346"/>
      <c r="R568" s="346"/>
      <c r="S568" s="346"/>
      <c r="U568" s="347"/>
    </row>
    <row r="569" spans="2:21" ht="17.25" customHeight="1">
      <c r="B569" s="333"/>
      <c r="C569" s="333"/>
      <c r="D569" s="333">
        <v>3110</v>
      </c>
      <c r="E569" s="334" t="s">
        <v>211</v>
      </c>
      <c r="F569" s="335">
        <v>20000</v>
      </c>
      <c r="G569" s="335">
        <v>20000</v>
      </c>
      <c r="H569" s="335">
        <v>0</v>
      </c>
      <c r="I569" s="335">
        <v>0</v>
      </c>
      <c r="J569" s="335">
        <v>0</v>
      </c>
      <c r="K569" s="335">
        <v>0</v>
      </c>
      <c r="L569" s="335">
        <v>20000</v>
      </c>
      <c r="M569" s="335">
        <v>0</v>
      </c>
      <c r="N569" s="335">
        <v>0</v>
      </c>
      <c r="O569" s="335">
        <v>0</v>
      </c>
      <c r="P569" s="335">
        <v>0</v>
      </c>
      <c r="Q569" s="335">
        <v>0</v>
      </c>
      <c r="R569" s="335">
        <v>0</v>
      </c>
      <c r="S569" s="335">
        <v>0</v>
      </c>
      <c r="U569" s="322"/>
    </row>
    <row r="570" spans="2:21" s="318" customFormat="1" ht="17.25" customHeight="1">
      <c r="B570" s="329"/>
      <c r="C570" s="329">
        <v>85295</v>
      </c>
      <c r="D570" s="329"/>
      <c r="E570" s="331" t="s">
        <v>14</v>
      </c>
      <c r="F570" s="332">
        <v>55591</v>
      </c>
      <c r="G570" s="332">
        <v>55591</v>
      </c>
      <c r="H570" s="332">
        <v>55591</v>
      </c>
      <c r="I570" s="332">
        <v>0</v>
      </c>
      <c r="J570" s="332">
        <v>55591</v>
      </c>
      <c r="K570" s="332">
        <v>0</v>
      </c>
      <c r="L570" s="332">
        <v>0</v>
      </c>
      <c r="M570" s="332">
        <v>0</v>
      </c>
      <c r="N570" s="332">
        <v>0</v>
      </c>
      <c r="O570" s="332">
        <v>0</v>
      </c>
      <c r="P570" s="332">
        <v>0</v>
      </c>
      <c r="Q570" s="332">
        <v>0</v>
      </c>
      <c r="R570" s="332">
        <v>0</v>
      </c>
      <c r="S570" s="332">
        <v>0</v>
      </c>
      <c r="U570" s="319"/>
    </row>
    <row r="571" spans="2:21" ht="18.75" customHeight="1">
      <c r="B571" s="333"/>
      <c r="C571" s="333"/>
      <c r="D571" s="333">
        <v>4440</v>
      </c>
      <c r="E571" s="334" t="s">
        <v>153</v>
      </c>
      <c r="F571" s="335">
        <v>55591</v>
      </c>
      <c r="G571" s="335">
        <v>55591</v>
      </c>
      <c r="H571" s="335">
        <v>55591</v>
      </c>
      <c r="I571" s="335">
        <v>0</v>
      </c>
      <c r="J571" s="335">
        <v>55591</v>
      </c>
      <c r="K571" s="335">
        <v>0</v>
      </c>
      <c r="L571" s="335">
        <v>0</v>
      </c>
      <c r="M571" s="335">
        <v>0</v>
      </c>
      <c r="N571" s="335">
        <v>0</v>
      </c>
      <c r="O571" s="335">
        <v>0</v>
      </c>
      <c r="P571" s="335">
        <v>0</v>
      </c>
      <c r="Q571" s="335">
        <v>0</v>
      </c>
      <c r="R571" s="335">
        <v>0</v>
      </c>
      <c r="S571" s="335">
        <v>0</v>
      </c>
      <c r="U571" s="322"/>
    </row>
    <row r="572" spans="2:21" s="318" customFormat="1" ht="18.75" customHeight="1">
      <c r="B572" s="326">
        <v>853</v>
      </c>
      <c r="C572" s="326"/>
      <c r="D572" s="326"/>
      <c r="E572" s="327" t="s">
        <v>89</v>
      </c>
      <c r="F572" s="328">
        <v>2868529</v>
      </c>
      <c r="G572" s="328">
        <v>2868529</v>
      </c>
      <c r="H572" s="328">
        <v>2697485</v>
      </c>
      <c r="I572" s="328">
        <v>2426494</v>
      </c>
      <c r="J572" s="328">
        <v>270991</v>
      </c>
      <c r="K572" s="328">
        <v>168044</v>
      </c>
      <c r="L572" s="328">
        <v>3000</v>
      </c>
      <c r="M572" s="328">
        <v>0</v>
      </c>
      <c r="N572" s="328">
        <v>0</v>
      </c>
      <c r="O572" s="328">
        <v>0</v>
      </c>
      <c r="P572" s="328">
        <v>0</v>
      </c>
      <c r="Q572" s="328">
        <v>0</v>
      </c>
      <c r="R572" s="328">
        <v>0</v>
      </c>
      <c r="S572" s="328">
        <v>0</v>
      </c>
      <c r="U572" s="319"/>
    </row>
    <row r="573" spans="2:21" s="318" customFormat="1" ht="26.25" customHeight="1">
      <c r="B573" s="329"/>
      <c r="C573" s="329">
        <v>85311</v>
      </c>
      <c r="D573" s="329"/>
      <c r="E573" s="331" t="s">
        <v>90</v>
      </c>
      <c r="F573" s="332">
        <v>168044</v>
      </c>
      <c r="G573" s="332">
        <v>168044</v>
      </c>
      <c r="H573" s="332">
        <v>0</v>
      </c>
      <c r="I573" s="332">
        <v>0</v>
      </c>
      <c r="J573" s="332">
        <v>0</v>
      </c>
      <c r="K573" s="332">
        <v>168044</v>
      </c>
      <c r="L573" s="332">
        <v>0</v>
      </c>
      <c r="M573" s="332">
        <v>0</v>
      </c>
      <c r="N573" s="332">
        <v>0</v>
      </c>
      <c r="O573" s="332">
        <v>0</v>
      </c>
      <c r="P573" s="332">
        <v>0</v>
      </c>
      <c r="Q573" s="332">
        <v>0</v>
      </c>
      <c r="R573" s="332">
        <v>0</v>
      </c>
      <c r="S573" s="332">
        <v>0</v>
      </c>
      <c r="U573" s="319"/>
    </row>
    <row r="574" spans="2:21" ht="43.5" customHeight="1">
      <c r="B574" s="333"/>
      <c r="C574" s="333"/>
      <c r="D574" s="333">
        <v>2320</v>
      </c>
      <c r="E574" s="334" t="s">
        <v>209</v>
      </c>
      <c r="F574" s="335">
        <v>2000</v>
      </c>
      <c r="G574" s="335">
        <v>2000</v>
      </c>
      <c r="H574" s="335">
        <v>0</v>
      </c>
      <c r="I574" s="335">
        <v>0</v>
      </c>
      <c r="J574" s="335">
        <v>0</v>
      </c>
      <c r="K574" s="335">
        <v>2000</v>
      </c>
      <c r="L574" s="335">
        <v>0</v>
      </c>
      <c r="M574" s="335">
        <v>0</v>
      </c>
      <c r="N574" s="335">
        <v>0</v>
      </c>
      <c r="O574" s="335">
        <v>0</v>
      </c>
      <c r="P574" s="335">
        <v>0</v>
      </c>
      <c r="Q574" s="335">
        <v>0</v>
      </c>
      <c r="R574" s="335">
        <v>0</v>
      </c>
      <c r="S574" s="335">
        <v>0</v>
      </c>
      <c r="U574" s="322"/>
    </row>
    <row r="575" spans="2:21" ht="27.75" customHeight="1">
      <c r="B575" s="333"/>
      <c r="C575" s="333"/>
      <c r="D575" s="333">
        <v>2580</v>
      </c>
      <c r="E575" s="334" t="s">
        <v>214</v>
      </c>
      <c r="F575" s="335">
        <v>166044</v>
      </c>
      <c r="G575" s="335">
        <v>166044</v>
      </c>
      <c r="H575" s="335">
        <v>0</v>
      </c>
      <c r="I575" s="335">
        <v>0</v>
      </c>
      <c r="J575" s="335">
        <v>0</v>
      </c>
      <c r="K575" s="335">
        <v>166044</v>
      </c>
      <c r="L575" s="335">
        <v>0</v>
      </c>
      <c r="M575" s="335">
        <v>0</v>
      </c>
      <c r="N575" s="335">
        <v>0</v>
      </c>
      <c r="O575" s="335">
        <v>0</v>
      </c>
      <c r="P575" s="335">
        <v>0</v>
      </c>
      <c r="Q575" s="335">
        <v>0</v>
      </c>
      <c r="R575" s="335">
        <v>0</v>
      </c>
      <c r="S575" s="335">
        <v>0</v>
      </c>
      <c r="U575" s="322"/>
    </row>
    <row r="576" spans="2:21" s="318" customFormat="1" ht="23.25" customHeight="1">
      <c r="B576" s="329"/>
      <c r="C576" s="329">
        <v>85321</v>
      </c>
      <c r="D576" s="329"/>
      <c r="E576" s="331" t="s">
        <v>91</v>
      </c>
      <c r="F576" s="332">
        <v>128000</v>
      </c>
      <c r="G576" s="332">
        <v>128000</v>
      </c>
      <c r="H576" s="332">
        <v>128000</v>
      </c>
      <c r="I576" s="332">
        <v>80394</v>
      </c>
      <c r="J576" s="332">
        <v>47606</v>
      </c>
      <c r="K576" s="332">
        <v>0</v>
      </c>
      <c r="L576" s="332">
        <v>0</v>
      </c>
      <c r="M576" s="332">
        <v>0</v>
      </c>
      <c r="N576" s="332">
        <v>0</v>
      </c>
      <c r="O576" s="332">
        <v>0</v>
      </c>
      <c r="P576" s="332">
        <v>0</v>
      </c>
      <c r="Q576" s="332">
        <v>0</v>
      </c>
      <c r="R576" s="332">
        <v>0</v>
      </c>
      <c r="S576" s="332">
        <v>0</v>
      </c>
      <c r="U576" s="319"/>
    </row>
    <row r="577" spans="2:21" s="342" customFormat="1" ht="17.25" customHeight="1">
      <c r="B577" s="343"/>
      <c r="C577" s="344"/>
      <c r="D577" s="343"/>
      <c r="E577" s="345" t="s">
        <v>473</v>
      </c>
      <c r="F577" s="346">
        <v>128000</v>
      </c>
      <c r="G577" s="346"/>
      <c r="H577" s="346"/>
      <c r="I577" s="346"/>
      <c r="J577" s="346"/>
      <c r="K577" s="346"/>
      <c r="L577" s="346"/>
      <c r="M577" s="346"/>
      <c r="N577" s="346"/>
      <c r="O577" s="346"/>
      <c r="P577" s="346"/>
      <c r="Q577" s="346"/>
      <c r="R577" s="346"/>
      <c r="S577" s="346"/>
      <c r="U577" s="347"/>
    </row>
    <row r="578" spans="2:21" ht="17.25" customHeight="1">
      <c r="B578" s="333"/>
      <c r="C578" s="333"/>
      <c r="D578" s="333">
        <v>4010</v>
      </c>
      <c r="E578" s="334" t="s">
        <v>142</v>
      </c>
      <c r="F578" s="335">
        <v>43013</v>
      </c>
      <c r="G578" s="335">
        <v>43013</v>
      </c>
      <c r="H578" s="335">
        <v>43013</v>
      </c>
      <c r="I578" s="335">
        <v>43013</v>
      </c>
      <c r="J578" s="335">
        <v>0</v>
      </c>
      <c r="K578" s="335">
        <v>0</v>
      </c>
      <c r="L578" s="335">
        <v>0</v>
      </c>
      <c r="M578" s="335">
        <v>0</v>
      </c>
      <c r="N578" s="335">
        <v>0</v>
      </c>
      <c r="O578" s="335">
        <v>0</v>
      </c>
      <c r="P578" s="335">
        <v>0</v>
      </c>
      <c r="Q578" s="335">
        <v>0</v>
      </c>
      <c r="R578" s="335">
        <v>0</v>
      </c>
      <c r="S578" s="335">
        <v>0</v>
      </c>
      <c r="U578" s="322"/>
    </row>
    <row r="579" spans="2:21" ht="17.25" customHeight="1">
      <c r="B579" s="333"/>
      <c r="C579" s="333"/>
      <c r="D579" s="333">
        <v>4040</v>
      </c>
      <c r="E579" s="334" t="s">
        <v>143</v>
      </c>
      <c r="F579" s="335">
        <v>3868</v>
      </c>
      <c r="G579" s="335">
        <v>3868</v>
      </c>
      <c r="H579" s="335">
        <v>3868</v>
      </c>
      <c r="I579" s="335">
        <v>3868</v>
      </c>
      <c r="J579" s="335">
        <v>0</v>
      </c>
      <c r="K579" s="335">
        <v>0</v>
      </c>
      <c r="L579" s="335">
        <v>0</v>
      </c>
      <c r="M579" s="335">
        <v>0</v>
      </c>
      <c r="N579" s="335">
        <v>0</v>
      </c>
      <c r="O579" s="335">
        <v>0</v>
      </c>
      <c r="P579" s="335">
        <v>0</v>
      </c>
      <c r="Q579" s="335">
        <v>0</v>
      </c>
      <c r="R579" s="335">
        <v>0</v>
      </c>
      <c r="S579" s="335">
        <v>0</v>
      </c>
      <c r="U579" s="322"/>
    </row>
    <row r="580" spans="2:21" ht="17.25" customHeight="1">
      <c r="B580" s="333"/>
      <c r="C580" s="333"/>
      <c r="D580" s="333">
        <v>4110</v>
      </c>
      <c r="E580" s="334" t="s">
        <v>144</v>
      </c>
      <c r="F580" s="335">
        <v>9101</v>
      </c>
      <c r="G580" s="335">
        <v>9101</v>
      </c>
      <c r="H580" s="335">
        <v>9101</v>
      </c>
      <c r="I580" s="335">
        <v>9101</v>
      </c>
      <c r="J580" s="335">
        <v>0</v>
      </c>
      <c r="K580" s="335">
        <v>0</v>
      </c>
      <c r="L580" s="335">
        <v>0</v>
      </c>
      <c r="M580" s="335">
        <v>0</v>
      </c>
      <c r="N580" s="335">
        <v>0</v>
      </c>
      <c r="O580" s="335">
        <v>0</v>
      </c>
      <c r="P580" s="335">
        <v>0</v>
      </c>
      <c r="Q580" s="335">
        <v>0</v>
      </c>
      <c r="R580" s="335">
        <v>0</v>
      </c>
      <c r="S580" s="335">
        <v>0</v>
      </c>
      <c r="U580" s="322"/>
    </row>
    <row r="581" spans="2:21" ht="17.25" customHeight="1">
      <c r="B581" s="333"/>
      <c r="C581" s="333"/>
      <c r="D581" s="333">
        <v>4120</v>
      </c>
      <c r="E581" s="334" t="s">
        <v>145</v>
      </c>
      <c r="F581" s="335">
        <v>819</v>
      </c>
      <c r="G581" s="335">
        <v>819</v>
      </c>
      <c r="H581" s="335">
        <v>819</v>
      </c>
      <c r="I581" s="335">
        <v>819</v>
      </c>
      <c r="J581" s="335">
        <v>0</v>
      </c>
      <c r="K581" s="335">
        <v>0</v>
      </c>
      <c r="L581" s="335">
        <v>0</v>
      </c>
      <c r="M581" s="335">
        <v>0</v>
      </c>
      <c r="N581" s="335">
        <v>0</v>
      </c>
      <c r="O581" s="335">
        <v>0</v>
      </c>
      <c r="P581" s="335">
        <v>0</v>
      </c>
      <c r="Q581" s="335">
        <v>0</v>
      </c>
      <c r="R581" s="335">
        <v>0</v>
      </c>
      <c r="S581" s="335">
        <v>0</v>
      </c>
      <c r="U581" s="322"/>
    </row>
    <row r="582" spans="2:21" ht="17.25" customHeight="1">
      <c r="B582" s="333"/>
      <c r="C582" s="333"/>
      <c r="D582" s="333">
        <v>4170</v>
      </c>
      <c r="E582" s="334" t="s">
        <v>147</v>
      </c>
      <c r="F582" s="335">
        <v>23593</v>
      </c>
      <c r="G582" s="335">
        <v>23593</v>
      </c>
      <c r="H582" s="335">
        <v>23593</v>
      </c>
      <c r="I582" s="335">
        <v>23593</v>
      </c>
      <c r="J582" s="335">
        <v>0</v>
      </c>
      <c r="K582" s="335">
        <v>0</v>
      </c>
      <c r="L582" s="335">
        <v>0</v>
      </c>
      <c r="M582" s="335">
        <v>0</v>
      </c>
      <c r="N582" s="335">
        <v>0</v>
      </c>
      <c r="O582" s="335">
        <v>0</v>
      </c>
      <c r="P582" s="335">
        <v>0</v>
      </c>
      <c r="Q582" s="335">
        <v>0</v>
      </c>
      <c r="R582" s="335">
        <v>0</v>
      </c>
      <c r="S582" s="335">
        <v>0</v>
      </c>
      <c r="U582" s="322"/>
    </row>
    <row r="583" spans="2:21" ht="17.25" customHeight="1">
      <c r="B583" s="333"/>
      <c r="C583" s="333"/>
      <c r="D583" s="333">
        <v>4210</v>
      </c>
      <c r="E583" s="334" t="s">
        <v>136</v>
      </c>
      <c r="F583" s="335">
        <v>4000</v>
      </c>
      <c r="G583" s="335">
        <v>4000</v>
      </c>
      <c r="H583" s="335">
        <v>4000</v>
      </c>
      <c r="I583" s="335">
        <v>0</v>
      </c>
      <c r="J583" s="335">
        <v>4000</v>
      </c>
      <c r="K583" s="335">
        <v>0</v>
      </c>
      <c r="L583" s="335">
        <v>0</v>
      </c>
      <c r="M583" s="335">
        <v>0</v>
      </c>
      <c r="N583" s="335">
        <v>0</v>
      </c>
      <c r="O583" s="335">
        <v>0</v>
      </c>
      <c r="P583" s="335">
        <v>0</v>
      </c>
      <c r="Q583" s="335">
        <v>0</v>
      </c>
      <c r="R583" s="335">
        <v>0</v>
      </c>
      <c r="S583" s="335">
        <v>0</v>
      </c>
      <c r="U583" s="322"/>
    </row>
    <row r="584" spans="2:21" ht="17.25" customHeight="1">
      <c r="B584" s="333"/>
      <c r="C584" s="333"/>
      <c r="D584" s="333">
        <v>4300</v>
      </c>
      <c r="E584" s="334" t="s">
        <v>129</v>
      </c>
      <c r="F584" s="335">
        <v>42512</v>
      </c>
      <c r="G584" s="335">
        <v>42512</v>
      </c>
      <c r="H584" s="335">
        <v>42512</v>
      </c>
      <c r="I584" s="335">
        <v>0</v>
      </c>
      <c r="J584" s="335">
        <v>42512</v>
      </c>
      <c r="K584" s="335">
        <v>0</v>
      </c>
      <c r="L584" s="335">
        <v>0</v>
      </c>
      <c r="M584" s="335">
        <v>0</v>
      </c>
      <c r="N584" s="335">
        <v>0</v>
      </c>
      <c r="O584" s="335">
        <v>0</v>
      </c>
      <c r="P584" s="335">
        <v>0</v>
      </c>
      <c r="Q584" s="335">
        <v>0</v>
      </c>
      <c r="R584" s="335">
        <v>0</v>
      </c>
      <c r="S584" s="335">
        <v>0</v>
      </c>
      <c r="U584" s="322"/>
    </row>
    <row r="585" spans="2:21" ht="18.75" customHeight="1">
      <c r="B585" s="333"/>
      <c r="C585" s="333"/>
      <c r="D585" s="333">
        <v>4440</v>
      </c>
      <c r="E585" s="334" t="s">
        <v>153</v>
      </c>
      <c r="F585" s="335">
        <v>1094</v>
      </c>
      <c r="G585" s="335">
        <v>1094</v>
      </c>
      <c r="H585" s="335">
        <v>1094</v>
      </c>
      <c r="I585" s="335">
        <v>0</v>
      </c>
      <c r="J585" s="335">
        <v>1094</v>
      </c>
      <c r="K585" s="335">
        <v>0</v>
      </c>
      <c r="L585" s="335">
        <v>0</v>
      </c>
      <c r="M585" s="335">
        <v>0</v>
      </c>
      <c r="N585" s="335">
        <v>0</v>
      </c>
      <c r="O585" s="335">
        <v>0</v>
      </c>
      <c r="P585" s="335">
        <v>0</v>
      </c>
      <c r="Q585" s="335">
        <v>0</v>
      </c>
      <c r="R585" s="335">
        <v>0</v>
      </c>
      <c r="S585" s="335">
        <v>0</v>
      </c>
      <c r="U585" s="322"/>
    </row>
    <row r="586" spans="2:21" s="318" customFormat="1" ht="17.25" customHeight="1">
      <c r="B586" s="329"/>
      <c r="C586" s="329">
        <v>85333</v>
      </c>
      <c r="D586" s="329"/>
      <c r="E586" s="331" t="s">
        <v>95</v>
      </c>
      <c r="F586" s="332">
        <v>2572485</v>
      </c>
      <c r="G586" s="332">
        <v>2572485</v>
      </c>
      <c r="H586" s="332">
        <v>2569485</v>
      </c>
      <c r="I586" s="332">
        <v>2346100</v>
      </c>
      <c r="J586" s="332">
        <v>223385</v>
      </c>
      <c r="K586" s="332">
        <v>0</v>
      </c>
      <c r="L586" s="332">
        <v>3000</v>
      </c>
      <c r="M586" s="332">
        <v>0</v>
      </c>
      <c r="N586" s="332">
        <v>0</v>
      </c>
      <c r="O586" s="332">
        <v>0</v>
      </c>
      <c r="P586" s="332">
        <v>0</v>
      </c>
      <c r="Q586" s="332">
        <v>0</v>
      </c>
      <c r="R586" s="332">
        <v>0</v>
      </c>
      <c r="S586" s="332">
        <v>0</v>
      </c>
      <c r="U586" s="319"/>
    </row>
    <row r="587" spans="2:21" ht="17.25" customHeight="1">
      <c r="B587" s="333"/>
      <c r="C587" s="333"/>
      <c r="D587" s="333">
        <v>3020</v>
      </c>
      <c r="E587" s="334" t="s">
        <v>141</v>
      </c>
      <c r="F587" s="335">
        <v>3000</v>
      </c>
      <c r="G587" s="335">
        <v>3000</v>
      </c>
      <c r="H587" s="335">
        <v>0</v>
      </c>
      <c r="I587" s="335">
        <v>0</v>
      </c>
      <c r="J587" s="335">
        <v>0</v>
      </c>
      <c r="K587" s="335">
        <v>0</v>
      </c>
      <c r="L587" s="335">
        <v>3000</v>
      </c>
      <c r="M587" s="335">
        <v>0</v>
      </c>
      <c r="N587" s="335">
        <v>0</v>
      </c>
      <c r="O587" s="335">
        <v>0</v>
      </c>
      <c r="P587" s="335">
        <v>0</v>
      </c>
      <c r="Q587" s="335">
        <v>0</v>
      </c>
      <c r="R587" s="335">
        <v>0</v>
      </c>
      <c r="S587" s="335">
        <v>0</v>
      </c>
      <c r="U587" s="322"/>
    </row>
    <row r="588" spans="2:21" ht="17.25" customHeight="1">
      <c r="B588" s="333"/>
      <c r="C588" s="333"/>
      <c r="D588" s="333">
        <v>4010</v>
      </c>
      <c r="E588" s="334" t="s">
        <v>142</v>
      </c>
      <c r="F588" s="335">
        <v>1810900</v>
      </c>
      <c r="G588" s="335">
        <v>1810900</v>
      </c>
      <c r="H588" s="335">
        <v>1810900</v>
      </c>
      <c r="I588" s="335">
        <v>1810900</v>
      </c>
      <c r="J588" s="335">
        <v>0</v>
      </c>
      <c r="K588" s="335">
        <v>0</v>
      </c>
      <c r="L588" s="335">
        <v>0</v>
      </c>
      <c r="M588" s="335">
        <v>0</v>
      </c>
      <c r="N588" s="335">
        <v>0</v>
      </c>
      <c r="O588" s="335">
        <v>0</v>
      </c>
      <c r="P588" s="335">
        <v>0</v>
      </c>
      <c r="Q588" s="335">
        <v>0</v>
      </c>
      <c r="R588" s="335">
        <v>0</v>
      </c>
      <c r="S588" s="335">
        <v>0</v>
      </c>
      <c r="U588" s="322"/>
    </row>
    <row r="589" spans="2:21" ht="17.25" customHeight="1">
      <c r="B589" s="333"/>
      <c r="C589" s="333"/>
      <c r="D589" s="333">
        <v>4040</v>
      </c>
      <c r="E589" s="334" t="s">
        <v>143</v>
      </c>
      <c r="F589" s="335">
        <v>138900</v>
      </c>
      <c r="G589" s="335">
        <v>138900</v>
      </c>
      <c r="H589" s="335">
        <v>138900</v>
      </c>
      <c r="I589" s="335">
        <v>138900</v>
      </c>
      <c r="J589" s="335">
        <v>0</v>
      </c>
      <c r="K589" s="335">
        <v>0</v>
      </c>
      <c r="L589" s="335">
        <v>0</v>
      </c>
      <c r="M589" s="335">
        <v>0</v>
      </c>
      <c r="N589" s="335">
        <v>0</v>
      </c>
      <c r="O589" s="335">
        <v>0</v>
      </c>
      <c r="P589" s="335">
        <v>0</v>
      </c>
      <c r="Q589" s="335">
        <v>0</v>
      </c>
      <c r="R589" s="335">
        <v>0</v>
      </c>
      <c r="S589" s="335">
        <v>0</v>
      </c>
      <c r="U589" s="322"/>
    </row>
    <row r="590" spans="2:21" ht="17.25" customHeight="1">
      <c r="B590" s="333"/>
      <c r="C590" s="333"/>
      <c r="D590" s="333">
        <v>4110</v>
      </c>
      <c r="E590" s="334" t="s">
        <v>144</v>
      </c>
      <c r="F590" s="335">
        <v>338600</v>
      </c>
      <c r="G590" s="335">
        <v>338600</v>
      </c>
      <c r="H590" s="335">
        <v>338600</v>
      </c>
      <c r="I590" s="335">
        <v>338600</v>
      </c>
      <c r="J590" s="335">
        <v>0</v>
      </c>
      <c r="K590" s="335">
        <v>0</v>
      </c>
      <c r="L590" s="335">
        <v>0</v>
      </c>
      <c r="M590" s="335">
        <v>0</v>
      </c>
      <c r="N590" s="335">
        <v>0</v>
      </c>
      <c r="O590" s="335">
        <v>0</v>
      </c>
      <c r="P590" s="335">
        <v>0</v>
      </c>
      <c r="Q590" s="335">
        <v>0</v>
      </c>
      <c r="R590" s="335">
        <v>0</v>
      </c>
      <c r="S590" s="335">
        <v>0</v>
      </c>
      <c r="U590" s="322"/>
    </row>
    <row r="591" spans="2:21" ht="17.25" customHeight="1">
      <c r="B591" s="333"/>
      <c r="C591" s="333"/>
      <c r="D591" s="333">
        <v>4120</v>
      </c>
      <c r="E591" s="334" t="s">
        <v>145</v>
      </c>
      <c r="F591" s="335">
        <v>33100</v>
      </c>
      <c r="G591" s="335">
        <v>33100</v>
      </c>
      <c r="H591" s="335">
        <v>33100</v>
      </c>
      <c r="I591" s="335">
        <v>33100</v>
      </c>
      <c r="J591" s="335">
        <v>0</v>
      </c>
      <c r="K591" s="335">
        <v>0</v>
      </c>
      <c r="L591" s="335">
        <v>0</v>
      </c>
      <c r="M591" s="335">
        <v>0</v>
      </c>
      <c r="N591" s="335">
        <v>0</v>
      </c>
      <c r="O591" s="335">
        <v>0</v>
      </c>
      <c r="P591" s="335">
        <v>0</v>
      </c>
      <c r="Q591" s="335">
        <v>0</v>
      </c>
      <c r="R591" s="335">
        <v>0</v>
      </c>
      <c r="S591" s="335">
        <v>0</v>
      </c>
      <c r="U591" s="322"/>
    </row>
    <row r="592" spans="2:21" ht="24.75" customHeight="1">
      <c r="B592" s="333"/>
      <c r="C592" s="333"/>
      <c r="D592" s="333">
        <v>4140</v>
      </c>
      <c r="E592" s="334" t="s">
        <v>146</v>
      </c>
      <c r="F592" s="335">
        <v>200</v>
      </c>
      <c r="G592" s="335">
        <v>200</v>
      </c>
      <c r="H592" s="335">
        <v>200</v>
      </c>
      <c r="I592" s="335">
        <v>0</v>
      </c>
      <c r="J592" s="335">
        <v>200</v>
      </c>
      <c r="K592" s="335">
        <v>0</v>
      </c>
      <c r="L592" s="335">
        <v>0</v>
      </c>
      <c r="M592" s="335">
        <v>0</v>
      </c>
      <c r="N592" s="335">
        <v>0</v>
      </c>
      <c r="O592" s="335">
        <v>0</v>
      </c>
      <c r="P592" s="335">
        <v>0</v>
      </c>
      <c r="Q592" s="335">
        <v>0</v>
      </c>
      <c r="R592" s="335">
        <v>0</v>
      </c>
      <c r="S592" s="335">
        <v>0</v>
      </c>
      <c r="U592" s="322"/>
    </row>
    <row r="593" spans="2:21" ht="17.25" customHeight="1">
      <c r="B593" s="333"/>
      <c r="C593" s="333"/>
      <c r="D593" s="333">
        <v>4170</v>
      </c>
      <c r="E593" s="334" t="s">
        <v>147</v>
      </c>
      <c r="F593" s="335">
        <v>24600</v>
      </c>
      <c r="G593" s="335">
        <v>24600</v>
      </c>
      <c r="H593" s="335">
        <v>24600</v>
      </c>
      <c r="I593" s="335">
        <v>24600</v>
      </c>
      <c r="J593" s="335">
        <v>0</v>
      </c>
      <c r="K593" s="335">
        <v>0</v>
      </c>
      <c r="L593" s="335">
        <v>0</v>
      </c>
      <c r="M593" s="335">
        <v>0</v>
      </c>
      <c r="N593" s="335">
        <v>0</v>
      </c>
      <c r="O593" s="335">
        <v>0</v>
      </c>
      <c r="P593" s="335">
        <v>0</v>
      </c>
      <c r="Q593" s="335">
        <v>0</v>
      </c>
      <c r="R593" s="335">
        <v>0</v>
      </c>
      <c r="S593" s="335">
        <v>0</v>
      </c>
      <c r="U593" s="322"/>
    </row>
    <row r="594" spans="2:21" ht="17.25" customHeight="1">
      <c r="B594" s="333"/>
      <c r="C594" s="333"/>
      <c r="D594" s="333">
        <v>4210</v>
      </c>
      <c r="E594" s="334" t="s">
        <v>136</v>
      </c>
      <c r="F594" s="335">
        <v>30000</v>
      </c>
      <c r="G594" s="335">
        <v>30000</v>
      </c>
      <c r="H594" s="335">
        <v>30000</v>
      </c>
      <c r="I594" s="335">
        <v>0</v>
      </c>
      <c r="J594" s="335">
        <v>30000</v>
      </c>
      <c r="K594" s="335">
        <v>0</v>
      </c>
      <c r="L594" s="335">
        <v>0</v>
      </c>
      <c r="M594" s="335">
        <v>0</v>
      </c>
      <c r="N594" s="335">
        <v>0</v>
      </c>
      <c r="O594" s="335">
        <v>0</v>
      </c>
      <c r="P594" s="335">
        <v>0</v>
      </c>
      <c r="Q594" s="335">
        <v>0</v>
      </c>
      <c r="R594" s="335">
        <v>0</v>
      </c>
      <c r="S594" s="335">
        <v>0</v>
      </c>
      <c r="U594" s="322"/>
    </row>
    <row r="595" spans="2:21" ht="17.25" customHeight="1">
      <c r="B595" s="333"/>
      <c r="C595" s="333"/>
      <c r="D595" s="333">
        <v>4260</v>
      </c>
      <c r="E595" s="334" t="s">
        <v>148</v>
      </c>
      <c r="F595" s="335">
        <v>46000</v>
      </c>
      <c r="G595" s="335">
        <v>46000</v>
      </c>
      <c r="H595" s="335">
        <v>46000</v>
      </c>
      <c r="I595" s="335">
        <v>0</v>
      </c>
      <c r="J595" s="335">
        <v>46000</v>
      </c>
      <c r="K595" s="335">
        <v>0</v>
      </c>
      <c r="L595" s="335">
        <v>0</v>
      </c>
      <c r="M595" s="335">
        <v>0</v>
      </c>
      <c r="N595" s="335">
        <v>0</v>
      </c>
      <c r="O595" s="335">
        <v>0</v>
      </c>
      <c r="P595" s="335">
        <v>0</v>
      </c>
      <c r="Q595" s="335">
        <v>0</v>
      </c>
      <c r="R595" s="335">
        <v>0</v>
      </c>
      <c r="S595" s="335">
        <v>0</v>
      </c>
      <c r="U595" s="322"/>
    </row>
    <row r="596" spans="2:21" ht="17.25" customHeight="1">
      <c r="B596" s="333"/>
      <c r="C596" s="333"/>
      <c r="D596" s="333">
        <v>4270</v>
      </c>
      <c r="E596" s="334" t="s">
        <v>149</v>
      </c>
      <c r="F596" s="335">
        <v>47400</v>
      </c>
      <c r="G596" s="335">
        <v>47400</v>
      </c>
      <c r="H596" s="335">
        <v>47400</v>
      </c>
      <c r="I596" s="335">
        <v>0</v>
      </c>
      <c r="J596" s="335">
        <v>47400</v>
      </c>
      <c r="K596" s="335">
        <v>0</v>
      </c>
      <c r="L596" s="335">
        <v>0</v>
      </c>
      <c r="M596" s="335">
        <v>0</v>
      </c>
      <c r="N596" s="335">
        <v>0</v>
      </c>
      <c r="O596" s="335">
        <v>0</v>
      </c>
      <c r="P596" s="335">
        <v>0</v>
      </c>
      <c r="Q596" s="335">
        <v>0</v>
      </c>
      <c r="R596" s="335">
        <v>0</v>
      </c>
      <c r="S596" s="335">
        <v>0</v>
      </c>
      <c r="U596" s="322"/>
    </row>
    <row r="597" spans="2:21" ht="17.25" customHeight="1">
      <c r="B597" s="333"/>
      <c r="C597" s="333"/>
      <c r="D597" s="333">
        <v>4280</v>
      </c>
      <c r="E597" s="334" t="s">
        <v>170</v>
      </c>
      <c r="F597" s="335">
        <v>4400</v>
      </c>
      <c r="G597" s="335">
        <v>4400</v>
      </c>
      <c r="H597" s="335">
        <v>4400</v>
      </c>
      <c r="I597" s="335">
        <v>0</v>
      </c>
      <c r="J597" s="335">
        <v>4400</v>
      </c>
      <c r="K597" s="335">
        <v>0</v>
      </c>
      <c r="L597" s="335">
        <v>0</v>
      </c>
      <c r="M597" s="335">
        <v>0</v>
      </c>
      <c r="N597" s="335">
        <v>0</v>
      </c>
      <c r="O597" s="335">
        <v>0</v>
      </c>
      <c r="P597" s="335">
        <v>0</v>
      </c>
      <c r="Q597" s="335">
        <v>0</v>
      </c>
      <c r="R597" s="335">
        <v>0</v>
      </c>
      <c r="S597" s="335">
        <v>0</v>
      </c>
      <c r="U597" s="322"/>
    </row>
    <row r="598" spans="2:21" ht="17.25" customHeight="1">
      <c r="B598" s="333"/>
      <c r="C598" s="333"/>
      <c r="D598" s="333">
        <v>4300</v>
      </c>
      <c r="E598" s="334" t="s">
        <v>129</v>
      </c>
      <c r="F598" s="335">
        <v>26300</v>
      </c>
      <c r="G598" s="335">
        <v>26300</v>
      </c>
      <c r="H598" s="335">
        <v>26300</v>
      </c>
      <c r="I598" s="335">
        <v>0</v>
      </c>
      <c r="J598" s="335">
        <v>26300</v>
      </c>
      <c r="K598" s="335">
        <v>0</v>
      </c>
      <c r="L598" s="335">
        <v>0</v>
      </c>
      <c r="M598" s="335">
        <v>0</v>
      </c>
      <c r="N598" s="335">
        <v>0</v>
      </c>
      <c r="O598" s="335">
        <v>0</v>
      </c>
      <c r="P598" s="335">
        <v>0</v>
      </c>
      <c r="Q598" s="335">
        <v>0</v>
      </c>
      <c r="R598" s="335">
        <v>0</v>
      </c>
      <c r="S598" s="335">
        <v>0</v>
      </c>
      <c r="U598" s="322"/>
    </row>
    <row r="599" spans="2:21" ht="19.5" customHeight="1">
      <c r="B599" s="333"/>
      <c r="C599" s="333"/>
      <c r="D599" s="333">
        <v>4360</v>
      </c>
      <c r="E599" s="334" t="s">
        <v>150</v>
      </c>
      <c r="F599" s="335">
        <v>4349</v>
      </c>
      <c r="G599" s="335">
        <v>4349</v>
      </c>
      <c r="H599" s="335">
        <v>4349</v>
      </c>
      <c r="I599" s="335">
        <v>0</v>
      </c>
      <c r="J599" s="335">
        <v>4349</v>
      </c>
      <c r="K599" s="335">
        <v>0</v>
      </c>
      <c r="L599" s="335">
        <v>0</v>
      </c>
      <c r="M599" s="335">
        <v>0</v>
      </c>
      <c r="N599" s="335">
        <v>0</v>
      </c>
      <c r="O599" s="335">
        <v>0</v>
      </c>
      <c r="P599" s="335">
        <v>0</v>
      </c>
      <c r="Q599" s="335">
        <v>0</v>
      </c>
      <c r="R599" s="335">
        <v>0</v>
      </c>
      <c r="S599" s="335">
        <v>0</v>
      </c>
      <c r="U599" s="322"/>
    </row>
    <row r="600" spans="2:21" ht="25.5" customHeight="1">
      <c r="B600" s="333"/>
      <c r="C600" s="333"/>
      <c r="D600" s="333">
        <v>4400</v>
      </c>
      <c r="E600" s="334" t="s">
        <v>215</v>
      </c>
      <c r="F600" s="335">
        <v>600</v>
      </c>
      <c r="G600" s="335">
        <v>600</v>
      </c>
      <c r="H600" s="335">
        <v>600</v>
      </c>
      <c r="I600" s="335">
        <v>0</v>
      </c>
      <c r="J600" s="335">
        <v>600</v>
      </c>
      <c r="K600" s="335">
        <v>0</v>
      </c>
      <c r="L600" s="335">
        <v>0</v>
      </c>
      <c r="M600" s="335">
        <v>0</v>
      </c>
      <c r="N600" s="335">
        <v>0</v>
      </c>
      <c r="O600" s="335">
        <v>0</v>
      </c>
      <c r="P600" s="335">
        <v>0</v>
      </c>
      <c r="Q600" s="335">
        <v>0</v>
      </c>
      <c r="R600" s="335">
        <v>0</v>
      </c>
      <c r="S600" s="335">
        <v>0</v>
      </c>
      <c r="U600" s="322"/>
    </row>
    <row r="601" spans="2:21" ht="17.25" customHeight="1">
      <c r="B601" s="333"/>
      <c r="C601" s="333"/>
      <c r="D601" s="333">
        <v>4410</v>
      </c>
      <c r="E601" s="334" t="s">
        <v>151</v>
      </c>
      <c r="F601" s="335">
        <v>1000</v>
      </c>
      <c r="G601" s="335">
        <v>1000</v>
      </c>
      <c r="H601" s="335">
        <v>1000</v>
      </c>
      <c r="I601" s="335">
        <v>0</v>
      </c>
      <c r="J601" s="335">
        <v>1000</v>
      </c>
      <c r="K601" s="335">
        <v>0</v>
      </c>
      <c r="L601" s="335">
        <v>0</v>
      </c>
      <c r="M601" s="335">
        <v>0</v>
      </c>
      <c r="N601" s="335">
        <v>0</v>
      </c>
      <c r="O601" s="335">
        <v>0</v>
      </c>
      <c r="P601" s="335">
        <v>0</v>
      </c>
      <c r="Q601" s="335">
        <v>0</v>
      </c>
      <c r="R601" s="335">
        <v>0</v>
      </c>
      <c r="S601" s="335">
        <v>0</v>
      </c>
      <c r="U601" s="322"/>
    </row>
    <row r="602" spans="2:21" ht="17.25" customHeight="1">
      <c r="B602" s="333"/>
      <c r="C602" s="333"/>
      <c r="D602" s="333">
        <v>4430</v>
      </c>
      <c r="E602" s="334" t="s">
        <v>152</v>
      </c>
      <c r="F602" s="335">
        <v>4000</v>
      </c>
      <c r="G602" s="335">
        <v>4000</v>
      </c>
      <c r="H602" s="335">
        <v>4000</v>
      </c>
      <c r="I602" s="335">
        <v>0</v>
      </c>
      <c r="J602" s="335">
        <v>4000</v>
      </c>
      <c r="K602" s="335">
        <v>0</v>
      </c>
      <c r="L602" s="335">
        <v>0</v>
      </c>
      <c r="M602" s="335">
        <v>0</v>
      </c>
      <c r="N602" s="335">
        <v>0</v>
      </c>
      <c r="O602" s="335">
        <v>0</v>
      </c>
      <c r="P602" s="335">
        <v>0</v>
      </c>
      <c r="Q602" s="335">
        <v>0</v>
      </c>
      <c r="R602" s="335">
        <v>0</v>
      </c>
      <c r="S602" s="335">
        <v>0</v>
      </c>
      <c r="U602" s="322"/>
    </row>
    <row r="603" spans="2:21" ht="18.75" customHeight="1">
      <c r="B603" s="333"/>
      <c r="C603" s="333"/>
      <c r="D603" s="333">
        <v>4440</v>
      </c>
      <c r="E603" s="334" t="s">
        <v>153</v>
      </c>
      <c r="F603" s="335">
        <v>48136</v>
      </c>
      <c r="G603" s="335">
        <v>48136</v>
      </c>
      <c r="H603" s="335">
        <v>48136</v>
      </c>
      <c r="I603" s="335">
        <v>0</v>
      </c>
      <c r="J603" s="335">
        <v>48136</v>
      </c>
      <c r="K603" s="335">
        <v>0</v>
      </c>
      <c r="L603" s="335">
        <v>0</v>
      </c>
      <c r="M603" s="335">
        <v>0</v>
      </c>
      <c r="N603" s="335">
        <v>0</v>
      </c>
      <c r="O603" s="335">
        <v>0</v>
      </c>
      <c r="P603" s="335">
        <v>0</v>
      </c>
      <c r="Q603" s="335">
        <v>0</v>
      </c>
      <c r="R603" s="335">
        <v>0</v>
      </c>
      <c r="S603" s="335">
        <v>0</v>
      </c>
      <c r="U603" s="322"/>
    </row>
    <row r="604" spans="2:21" ht="17.25" customHeight="1">
      <c r="B604" s="333"/>
      <c r="C604" s="333"/>
      <c r="D604" s="333">
        <v>4480</v>
      </c>
      <c r="E604" s="334" t="s">
        <v>154</v>
      </c>
      <c r="F604" s="335">
        <v>3500</v>
      </c>
      <c r="G604" s="335">
        <v>3500</v>
      </c>
      <c r="H604" s="335">
        <v>3500</v>
      </c>
      <c r="I604" s="335">
        <v>0</v>
      </c>
      <c r="J604" s="335">
        <v>3500</v>
      </c>
      <c r="K604" s="335">
        <v>0</v>
      </c>
      <c r="L604" s="335">
        <v>0</v>
      </c>
      <c r="M604" s="335">
        <v>0</v>
      </c>
      <c r="N604" s="335">
        <v>0</v>
      </c>
      <c r="O604" s="335">
        <v>0</v>
      </c>
      <c r="P604" s="335">
        <v>0</v>
      </c>
      <c r="Q604" s="335">
        <v>0</v>
      </c>
      <c r="R604" s="335">
        <v>0</v>
      </c>
      <c r="S604" s="335">
        <v>0</v>
      </c>
      <c r="U604" s="322"/>
    </row>
    <row r="605" spans="2:21" ht="24" customHeight="1">
      <c r="B605" s="333"/>
      <c r="C605" s="333"/>
      <c r="D605" s="333">
        <v>4520</v>
      </c>
      <c r="E605" s="334" t="s">
        <v>156</v>
      </c>
      <c r="F605" s="335">
        <v>3500</v>
      </c>
      <c r="G605" s="335">
        <v>3500</v>
      </c>
      <c r="H605" s="335">
        <v>3500</v>
      </c>
      <c r="I605" s="335">
        <v>0</v>
      </c>
      <c r="J605" s="335">
        <v>3500</v>
      </c>
      <c r="K605" s="335">
        <v>0</v>
      </c>
      <c r="L605" s="335">
        <v>0</v>
      </c>
      <c r="M605" s="335">
        <v>0</v>
      </c>
      <c r="N605" s="335">
        <v>0</v>
      </c>
      <c r="O605" s="335">
        <v>0</v>
      </c>
      <c r="P605" s="335">
        <v>0</v>
      </c>
      <c r="Q605" s="335">
        <v>0</v>
      </c>
      <c r="R605" s="335">
        <v>0</v>
      </c>
      <c r="S605" s="335">
        <v>0</v>
      </c>
      <c r="U605" s="322"/>
    </row>
    <row r="606" spans="2:21" ht="25.5" customHeight="1">
      <c r="B606" s="333"/>
      <c r="C606" s="333"/>
      <c r="D606" s="333">
        <v>4700</v>
      </c>
      <c r="E606" s="334" t="s">
        <v>157</v>
      </c>
      <c r="F606" s="335">
        <v>4000</v>
      </c>
      <c r="G606" s="335">
        <v>4000</v>
      </c>
      <c r="H606" s="335">
        <v>4000</v>
      </c>
      <c r="I606" s="335">
        <v>0</v>
      </c>
      <c r="J606" s="335">
        <v>4000</v>
      </c>
      <c r="K606" s="335">
        <v>0</v>
      </c>
      <c r="L606" s="335">
        <v>0</v>
      </c>
      <c r="M606" s="335">
        <v>0</v>
      </c>
      <c r="N606" s="335">
        <v>0</v>
      </c>
      <c r="O606" s="335">
        <v>0</v>
      </c>
      <c r="P606" s="335">
        <v>0</v>
      </c>
      <c r="Q606" s="335">
        <v>0</v>
      </c>
      <c r="R606" s="335">
        <v>0</v>
      </c>
      <c r="S606" s="335">
        <v>0</v>
      </c>
      <c r="U606" s="322"/>
    </row>
    <row r="607" spans="2:21" s="318" customFormat="1" ht="17.25" customHeight="1">
      <c r="B607" s="326">
        <v>854</v>
      </c>
      <c r="C607" s="326"/>
      <c r="D607" s="326"/>
      <c r="E607" s="327" t="s">
        <v>96</v>
      </c>
      <c r="F607" s="328">
        <v>11792877</v>
      </c>
      <c r="G607" s="328">
        <v>11792877</v>
      </c>
      <c r="H607" s="328">
        <v>11761077</v>
      </c>
      <c r="I607" s="328">
        <v>9529557</v>
      </c>
      <c r="J607" s="328">
        <v>2231520</v>
      </c>
      <c r="K607" s="328">
        <v>0</v>
      </c>
      <c r="L607" s="328">
        <v>31800</v>
      </c>
      <c r="M607" s="328">
        <v>0</v>
      </c>
      <c r="N607" s="328">
        <v>0</v>
      </c>
      <c r="O607" s="328">
        <v>0</v>
      </c>
      <c r="P607" s="328">
        <v>0</v>
      </c>
      <c r="Q607" s="328">
        <v>0</v>
      </c>
      <c r="R607" s="328">
        <v>0</v>
      </c>
      <c r="S607" s="328">
        <v>0</v>
      </c>
      <c r="U607" s="319"/>
    </row>
    <row r="608" spans="2:21" s="318" customFormat="1" ht="17.25" customHeight="1">
      <c r="B608" s="329"/>
      <c r="C608" s="329">
        <v>85401</v>
      </c>
      <c r="D608" s="329"/>
      <c r="E608" s="331" t="s">
        <v>216</v>
      </c>
      <c r="F608" s="332">
        <v>275873</v>
      </c>
      <c r="G608" s="332">
        <v>275873</v>
      </c>
      <c r="H608" s="332">
        <v>275873</v>
      </c>
      <c r="I608" s="332">
        <v>258573</v>
      </c>
      <c r="J608" s="332">
        <v>17300</v>
      </c>
      <c r="K608" s="332">
        <v>0</v>
      </c>
      <c r="L608" s="332">
        <v>0</v>
      </c>
      <c r="M608" s="332">
        <v>0</v>
      </c>
      <c r="N608" s="332">
        <v>0</v>
      </c>
      <c r="O608" s="332">
        <v>0</v>
      </c>
      <c r="P608" s="332">
        <v>0</v>
      </c>
      <c r="Q608" s="332">
        <v>0</v>
      </c>
      <c r="R608" s="332">
        <v>0</v>
      </c>
      <c r="S608" s="332">
        <v>0</v>
      </c>
      <c r="U608" s="319"/>
    </row>
    <row r="609" spans="2:21" ht="17.25" customHeight="1">
      <c r="B609" s="333"/>
      <c r="C609" s="333"/>
      <c r="D609" s="333">
        <v>4010</v>
      </c>
      <c r="E609" s="334" t="s">
        <v>142</v>
      </c>
      <c r="F609" s="335">
        <v>198600</v>
      </c>
      <c r="G609" s="335">
        <v>198600</v>
      </c>
      <c r="H609" s="335">
        <v>198600</v>
      </c>
      <c r="I609" s="335">
        <v>198600</v>
      </c>
      <c r="J609" s="335">
        <v>0</v>
      </c>
      <c r="K609" s="335">
        <v>0</v>
      </c>
      <c r="L609" s="335">
        <v>0</v>
      </c>
      <c r="M609" s="335">
        <v>0</v>
      </c>
      <c r="N609" s="335">
        <v>0</v>
      </c>
      <c r="O609" s="335">
        <v>0</v>
      </c>
      <c r="P609" s="335">
        <v>0</v>
      </c>
      <c r="Q609" s="335">
        <v>0</v>
      </c>
      <c r="R609" s="335">
        <v>0</v>
      </c>
      <c r="S609" s="335">
        <v>0</v>
      </c>
      <c r="U609" s="322"/>
    </row>
    <row r="610" spans="2:21" ht="17.25" customHeight="1">
      <c r="B610" s="333"/>
      <c r="C610" s="333"/>
      <c r="D610" s="333">
        <v>4040</v>
      </c>
      <c r="E610" s="334" t="s">
        <v>143</v>
      </c>
      <c r="F610" s="335">
        <v>17887</v>
      </c>
      <c r="G610" s="335">
        <v>17887</v>
      </c>
      <c r="H610" s="335">
        <v>17887</v>
      </c>
      <c r="I610" s="335">
        <v>17887</v>
      </c>
      <c r="J610" s="335">
        <v>0</v>
      </c>
      <c r="K610" s="335">
        <v>0</v>
      </c>
      <c r="L610" s="335">
        <v>0</v>
      </c>
      <c r="M610" s="335">
        <v>0</v>
      </c>
      <c r="N610" s="335">
        <v>0</v>
      </c>
      <c r="O610" s="335">
        <v>0</v>
      </c>
      <c r="P610" s="335">
        <v>0</v>
      </c>
      <c r="Q610" s="335">
        <v>0</v>
      </c>
      <c r="R610" s="335">
        <v>0</v>
      </c>
      <c r="S610" s="335">
        <v>0</v>
      </c>
      <c r="U610" s="322"/>
    </row>
    <row r="611" spans="2:21" ht="17.25" customHeight="1">
      <c r="B611" s="333"/>
      <c r="C611" s="333"/>
      <c r="D611" s="333">
        <v>4110</v>
      </c>
      <c r="E611" s="334" t="s">
        <v>144</v>
      </c>
      <c r="F611" s="335">
        <v>34294</v>
      </c>
      <c r="G611" s="335">
        <v>34294</v>
      </c>
      <c r="H611" s="335">
        <v>34294</v>
      </c>
      <c r="I611" s="335">
        <v>34294</v>
      </c>
      <c r="J611" s="335">
        <v>0</v>
      </c>
      <c r="K611" s="335">
        <v>0</v>
      </c>
      <c r="L611" s="335">
        <v>0</v>
      </c>
      <c r="M611" s="335">
        <v>0</v>
      </c>
      <c r="N611" s="335">
        <v>0</v>
      </c>
      <c r="O611" s="335">
        <v>0</v>
      </c>
      <c r="P611" s="335">
        <v>0</v>
      </c>
      <c r="Q611" s="335">
        <v>0</v>
      </c>
      <c r="R611" s="335">
        <v>0</v>
      </c>
      <c r="S611" s="335">
        <v>0</v>
      </c>
      <c r="U611" s="322"/>
    </row>
    <row r="612" spans="2:21" ht="17.25" customHeight="1">
      <c r="B612" s="333"/>
      <c r="C612" s="333"/>
      <c r="D612" s="333">
        <v>4120</v>
      </c>
      <c r="E612" s="334" t="s">
        <v>145</v>
      </c>
      <c r="F612" s="335">
        <v>5127</v>
      </c>
      <c r="G612" s="335">
        <v>5127</v>
      </c>
      <c r="H612" s="335">
        <v>5127</v>
      </c>
      <c r="I612" s="335">
        <v>5127</v>
      </c>
      <c r="J612" s="335">
        <v>0</v>
      </c>
      <c r="K612" s="335">
        <v>0</v>
      </c>
      <c r="L612" s="335">
        <v>0</v>
      </c>
      <c r="M612" s="335">
        <v>0</v>
      </c>
      <c r="N612" s="335">
        <v>0</v>
      </c>
      <c r="O612" s="335">
        <v>0</v>
      </c>
      <c r="P612" s="335">
        <v>0</v>
      </c>
      <c r="Q612" s="335">
        <v>0</v>
      </c>
      <c r="R612" s="335">
        <v>0</v>
      </c>
      <c r="S612" s="335">
        <v>0</v>
      </c>
      <c r="U612" s="322"/>
    </row>
    <row r="613" spans="2:21" ht="17.25" customHeight="1">
      <c r="B613" s="333"/>
      <c r="C613" s="333"/>
      <c r="D613" s="333">
        <v>4210</v>
      </c>
      <c r="E613" s="334" t="s">
        <v>136</v>
      </c>
      <c r="F613" s="335">
        <v>6000</v>
      </c>
      <c r="G613" s="335">
        <v>6000</v>
      </c>
      <c r="H613" s="335">
        <v>6000</v>
      </c>
      <c r="I613" s="335">
        <v>0</v>
      </c>
      <c r="J613" s="335">
        <v>6000</v>
      </c>
      <c r="K613" s="335">
        <v>0</v>
      </c>
      <c r="L613" s="335">
        <v>0</v>
      </c>
      <c r="M613" s="335">
        <v>0</v>
      </c>
      <c r="N613" s="335">
        <v>0</v>
      </c>
      <c r="O613" s="335">
        <v>0</v>
      </c>
      <c r="P613" s="335">
        <v>0</v>
      </c>
      <c r="Q613" s="335">
        <v>0</v>
      </c>
      <c r="R613" s="335">
        <v>0</v>
      </c>
      <c r="S613" s="335">
        <v>0</v>
      </c>
      <c r="U613" s="322"/>
    </row>
    <row r="614" spans="2:21" ht="17.25" customHeight="1">
      <c r="B614" s="333"/>
      <c r="C614" s="333"/>
      <c r="D614" s="333">
        <v>4240</v>
      </c>
      <c r="E614" s="334" t="s">
        <v>467</v>
      </c>
      <c r="F614" s="335">
        <v>500</v>
      </c>
      <c r="G614" s="335">
        <v>500</v>
      </c>
      <c r="H614" s="335">
        <v>500</v>
      </c>
      <c r="I614" s="335">
        <v>0</v>
      </c>
      <c r="J614" s="335">
        <v>500</v>
      </c>
      <c r="K614" s="335">
        <v>0</v>
      </c>
      <c r="L614" s="335">
        <v>0</v>
      </c>
      <c r="M614" s="335">
        <v>0</v>
      </c>
      <c r="N614" s="335">
        <v>0</v>
      </c>
      <c r="O614" s="335">
        <v>0</v>
      </c>
      <c r="P614" s="335">
        <v>0</v>
      </c>
      <c r="Q614" s="335">
        <v>0</v>
      </c>
      <c r="R614" s="335">
        <v>0</v>
      </c>
      <c r="S614" s="335">
        <v>0</v>
      </c>
      <c r="U614" s="322"/>
    </row>
    <row r="615" spans="2:21" ht="18.75" customHeight="1">
      <c r="B615" s="333"/>
      <c r="C615" s="333"/>
      <c r="D615" s="333">
        <v>4440</v>
      </c>
      <c r="E615" s="334" t="s">
        <v>153</v>
      </c>
      <c r="F615" s="335">
        <v>10800</v>
      </c>
      <c r="G615" s="335">
        <v>10800</v>
      </c>
      <c r="H615" s="335">
        <v>10800</v>
      </c>
      <c r="I615" s="335">
        <v>0</v>
      </c>
      <c r="J615" s="335">
        <v>10800</v>
      </c>
      <c r="K615" s="335">
        <v>0</v>
      </c>
      <c r="L615" s="335">
        <v>0</v>
      </c>
      <c r="M615" s="335">
        <v>0</v>
      </c>
      <c r="N615" s="335">
        <v>0</v>
      </c>
      <c r="O615" s="335">
        <v>0</v>
      </c>
      <c r="P615" s="335">
        <v>0</v>
      </c>
      <c r="Q615" s="335">
        <v>0</v>
      </c>
      <c r="R615" s="335">
        <v>0</v>
      </c>
      <c r="S615" s="335">
        <v>0</v>
      </c>
      <c r="U615" s="322"/>
    </row>
    <row r="616" spans="2:21" ht="17.25" customHeight="1">
      <c r="B616" s="333"/>
      <c r="C616" s="333"/>
      <c r="D616" s="333">
        <v>4780</v>
      </c>
      <c r="E616" s="334" t="s">
        <v>196</v>
      </c>
      <c r="F616" s="335">
        <v>2665</v>
      </c>
      <c r="G616" s="335">
        <v>2665</v>
      </c>
      <c r="H616" s="335">
        <v>2665</v>
      </c>
      <c r="I616" s="335">
        <v>2665</v>
      </c>
      <c r="J616" s="335">
        <v>0</v>
      </c>
      <c r="K616" s="335">
        <v>0</v>
      </c>
      <c r="L616" s="335">
        <v>0</v>
      </c>
      <c r="M616" s="335">
        <v>0</v>
      </c>
      <c r="N616" s="335">
        <v>0</v>
      </c>
      <c r="O616" s="335">
        <v>0</v>
      </c>
      <c r="P616" s="335">
        <v>0</v>
      </c>
      <c r="Q616" s="335">
        <v>0</v>
      </c>
      <c r="R616" s="335">
        <v>0</v>
      </c>
      <c r="S616" s="335">
        <v>0</v>
      </c>
      <c r="U616" s="322"/>
    </row>
    <row r="617" spans="2:21" s="318" customFormat="1" ht="17.25" customHeight="1">
      <c r="B617" s="329"/>
      <c r="C617" s="329">
        <v>85403</v>
      </c>
      <c r="D617" s="329"/>
      <c r="E617" s="331" t="s">
        <v>97</v>
      </c>
      <c r="F617" s="332">
        <v>4287962</v>
      </c>
      <c r="G617" s="332">
        <v>4287962</v>
      </c>
      <c r="H617" s="332">
        <v>4281162</v>
      </c>
      <c r="I617" s="332">
        <v>3167073</v>
      </c>
      <c r="J617" s="332">
        <v>1114089</v>
      </c>
      <c r="K617" s="332">
        <v>0</v>
      </c>
      <c r="L617" s="332">
        <v>6800</v>
      </c>
      <c r="M617" s="332">
        <v>0</v>
      </c>
      <c r="N617" s="332">
        <v>0</v>
      </c>
      <c r="O617" s="332">
        <v>0</v>
      </c>
      <c r="P617" s="332">
        <v>0</v>
      </c>
      <c r="Q617" s="332">
        <v>0</v>
      </c>
      <c r="R617" s="332">
        <v>0</v>
      </c>
      <c r="S617" s="332">
        <v>0</v>
      </c>
      <c r="U617" s="319"/>
    </row>
    <row r="618" spans="2:21" ht="17.25" customHeight="1">
      <c r="B618" s="333"/>
      <c r="C618" s="333"/>
      <c r="D618" s="333">
        <v>3020</v>
      </c>
      <c r="E618" s="334" t="s">
        <v>141</v>
      </c>
      <c r="F618" s="335">
        <v>6800</v>
      </c>
      <c r="G618" s="335">
        <v>6800</v>
      </c>
      <c r="H618" s="335">
        <v>0</v>
      </c>
      <c r="I618" s="335">
        <v>0</v>
      </c>
      <c r="J618" s="335">
        <v>0</v>
      </c>
      <c r="K618" s="335">
        <v>0</v>
      </c>
      <c r="L618" s="335">
        <v>6800</v>
      </c>
      <c r="M618" s="335">
        <v>0</v>
      </c>
      <c r="N618" s="335">
        <v>0</v>
      </c>
      <c r="O618" s="335">
        <v>0</v>
      </c>
      <c r="P618" s="335">
        <v>0</v>
      </c>
      <c r="Q618" s="335">
        <v>0</v>
      </c>
      <c r="R618" s="335">
        <v>0</v>
      </c>
      <c r="S618" s="335">
        <v>0</v>
      </c>
      <c r="U618" s="322"/>
    </row>
    <row r="619" spans="2:21" ht="17.25" customHeight="1">
      <c r="B619" s="333"/>
      <c r="C619" s="333"/>
      <c r="D619" s="333">
        <v>4010</v>
      </c>
      <c r="E619" s="334" t="s">
        <v>142</v>
      </c>
      <c r="F619" s="335">
        <v>2408500</v>
      </c>
      <c r="G619" s="335">
        <v>2408500</v>
      </c>
      <c r="H619" s="335">
        <v>2408500</v>
      </c>
      <c r="I619" s="335">
        <v>2408500</v>
      </c>
      <c r="J619" s="335">
        <v>0</v>
      </c>
      <c r="K619" s="335">
        <v>0</v>
      </c>
      <c r="L619" s="335">
        <v>0</v>
      </c>
      <c r="M619" s="335">
        <v>0</v>
      </c>
      <c r="N619" s="335">
        <v>0</v>
      </c>
      <c r="O619" s="335">
        <v>0</v>
      </c>
      <c r="P619" s="335">
        <v>0</v>
      </c>
      <c r="Q619" s="335">
        <v>0</v>
      </c>
      <c r="R619" s="335">
        <v>0</v>
      </c>
      <c r="S619" s="335">
        <v>0</v>
      </c>
      <c r="U619" s="322"/>
    </row>
    <row r="620" spans="2:21" ht="17.25" customHeight="1">
      <c r="B620" s="333"/>
      <c r="C620" s="333"/>
      <c r="D620" s="333">
        <v>4040</v>
      </c>
      <c r="E620" s="334" t="s">
        <v>143</v>
      </c>
      <c r="F620" s="335">
        <v>201688</v>
      </c>
      <c r="G620" s="335">
        <v>201688</v>
      </c>
      <c r="H620" s="335">
        <v>201688</v>
      </c>
      <c r="I620" s="335">
        <v>201688</v>
      </c>
      <c r="J620" s="335">
        <v>0</v>
      </c>
      <c r="K620" s="335">
        <v>0</v>
      </c>
      <c r="L620" s="335">
        <v>0</v>
      </c>
      <c r="M620" s="335">
        <v>0</v>
      </c>
      <c r="N620" s="335">
        <v>0</v>
      </c>
      <c r="O620" s="335">
        <v>0</v>
      </c>
      <c r="P620" s="335">
        <v>0</v>
      </c>
      <c r="Q620" s="335">
        <v>0</v>
      </c>
      <c r="R620" s="335">
        <v>0</v>
      </c>
      <c r="S620" s="335">
        <v>0</v>
      </c>
      <c r="U620" s="322"/>
    </row>
    <row r="621" spans="2:21" ht="17.25" customHeight="1">
      <c r="B621" s="333"/>
      <c r="C621" s="333"/>
      <c r="D621" s="333">
        <v>4110</v>
      </c>
      <c r="E621" s="334" t="s">
        <v>144</v>
      </c>
      <c r="F621" s="335">
        <v>423184</v>
      </c>
      <c r="G621" s="335">
        <v>423184</v>
      </c>
      <c r="H621" s="335">
        <v>423184</v>
      </c>
      <c r="I621" s="335">
        <v>423184</v>
      </c>
      <c r="J621" s="335">
        <v>0</v>
      </c>
      <c r="K621" s="335">
        <v>0</v>
      </c>
      <c r="L621" s="335">
        <v>0</v>
      </c>
      <c r="M621" s="335">
        <v>0</v>
      </c>
      <c r="N621" s="335">
        <v>0</v>
      </c>
      <c r="O621" s="335">
        <v>0</v>
      </c>
      <c r="P621" s="335">
        <v>0</v>
      </c>
      <c r="Q621" s="335">
        <v>0</v>
      </c>
      <c r="R621" s="335">
        <v>0</v>
      </c>
      <c r="S621" s="335">
        <v>0</v>
      </c>
      <c r="U621" s="322"/>
    </row>
    <row r="622" spans="2:21" ht="17.25" customHeight="1">
      <c r="B622" s="333"/>
      <c r="C622" s="333"/>
      <c r="D622" s="333">
        <v>4120</v>
      </c>
      <c r="E622" s="334" t="s">
        <v>145</v>
      </c>
      <c r="F622" s="335">
        <v>61134</v>
      </c>
      <c r="G622" s="335">
        <v>61134</v>
      </c>
      <c r="H622" s="335">
        <v>61134</v>
      </c>
      <c r="I622" s="335">
        <v>61134</v>
      </c>
      <c r="J622" s="335">
        <v>0</v>
      </c>
      <c r="K622" s="335">
        <v>0</v>
      </c>
      <c r="L622" s="335">
        <v>0</v>
      </c>
      <c r="M622" s="335">
        <v>0</v>
      </c>
      <c r="N622" s="335">
        <v>0</v>
      </c>
      <c r="O622" s="335">
        <v>0</v>
      </c>
      <c r="P622" s="335">
        <v>0</v>
      </c>
      <c r="Q622" s="335">
        <v>0</v>
      </c>
      <c r="R622" s="335">
        <v>0</v>
      </c>
      <c r="S622" s="335">
        <v>0</v>
      </c>
      <c r="U622" s="322"/>
    </row>
    <row r="623" spans="2:21" ht="17.25" customHeight="1">
      <c r="B623" s="333"/>
      <c r="C623" s="333"/>
      <c r="D623" s="333">
        <v>4170</v>
      </c>
      <c r="E623" s="334" t="s">
        <v>147</v>
      </c>
      <c r="F623" s="335">
        <v>35000</v>
      </c>
      <c r="G623" s="335">
        <v>35000</v>
      </c>
      <c r="H623" s="335">
        <v>35000</v>
      </c>
      <c r="I623" s="335">
        <v>35000</v>
      </c>
      <c r="J623" s="335">
        <v>0</v>
      </c>
      <c r="K623" s="335">
        <v>0</v>
      </c>
      <c r="L623" s="335">
        <v>0</v>
      </c>
      <c r="M623" s="335">
        <v>0</v>
      </c>
      <c r="N623" s="335">
        <v>0</v>
      </c>
      <c r="O623" s="335">
        <v>0</v>
      </c>
      <c r="P623" s="335">
        <v>0</v>
      </c>
      <c r="Q623" s="335">
        <v>0</v>
      </c>
      <c r="R623" s="335">
        <v>0</v>
      </c>
      <c r="S623" s="335">
        <v>0</v>
      </c>
      <c r="U623" s="322"/>
    </row>
    <row r="624" spans="2:21" ht="17.25" customHeight="1">
      <c r="B624" s="333"/>
      <c r="C624" s="333"/>
      <c r="D624" s="333">
        <v>4210</v>
      </c>
      <c r="E624" s="334" t="s">
        <v>136</v>
      </c>
      <c r="F624" s="335">
        <v>118500</v>
      </c>
      <c r="G624" s="335">
        <v>118500</v>
      </c>
      <c r="H624" s="335">
        <v>118500</v>
      </c>
      <c r="I624" s="335">
        <v>0</v>
      </c>
      <c r="J624" s="335">
        <v>118500</v>
      </c>
      <c r="K624" s="335">
        <v>0</v>
      </c>
      <c r="L624" s="335">
        <v>0</v>
      </c>
      <c r="M624" s="335">
        <v>0</v>
      </c>
      <c r="N624" s="335">
        <v>0</v>
      </c>
      <c r="O624" s="335">
        <v>0</v>
      </c>
      <c r="P624" s="335">
        <v>0</v>
      </c>
      <c r="Q624" s="335">
        <v>0</v>
      </c>
      <c r="R624" s="335">
        <v>0</v>
      </c>
      <c r="S624" s="335">
        <v>0</v>
      </c>
      <c r="U624" s="322"/>
    </row>
    <row r="625" spans="2:21" ht="17.25" customHeight="1">
      <c r="B625" s="333"/>
      <c r="C625" s="333"/>
      <c r="D625" s="333">
        <v>4220</v>
      </c>
      <c r="E625" s="334" t="s">
        <v>186</v>
      </c>
      <c r="F625" s="335">
        <v>118000</v>
      </c>
      <c r="G625" s="335">
        <v>118000</v>
      </c>
      <c r="H625" s="335">
        <v>118000</v>
      </c>
      <c r="I625" s="335">
        <v>0</v>
      </c>
      <c r="J625" s="335">
        <v>118000</v>
      </c>
      <c r="K625" s="335">
        <v>0</v>
      </c>
      <c r="L625" s="335">
        <v>0</v>
      </c>
      <c r="M625" s="335">
        <v>0</v>
      </c>
      <c r="N625" s="335">
        <v>0</v>
      </c>
      <c r="O625" s="335">
        <v>0</v>
      </c>
      <c r="P625" s="335">
        <v>0</v>
      </c>
      <c r="Q625" s="335">
        <v>0</v>
      </c>
      <c r="R625" s="335">
        <v>0</v>
      </c>
      <c r="S625" s="335">
        <v>0</v>
      </c>
      <c r="U625" s="322"/>
    </row>
    <row r="626" spans="2:21" ht="17.25" customHeight="1">
      <c r="B626" s="333"/>
      <c r="C626" s="333"/>
      <c r="D626" s="333">
        <v>4240</v>
      </c>
      <c r="E626" s="334" t="s">
        <v>467</v>
      </c>
      <c r="F626" s="335">
        <v>3000</v>
      </c>
      <c r="G626" s="335">
        <v>3000</v>
      </c>
      <c r="H626" s="335">
        <v>3000</v>
      </c>
      <c r="I626" s="335">
        <v>0</v>
      </c>
      <c r="J626" s="335">
        <v>3000</v>
      </c>
      <c r="K626" s="335">
        <v>0</v>
      </c>
      <c r="L626" s="335">
        <v>0</v>
      </c>
      <c r="M626" s="335">
        <v>0</v>
      </c>
      <c r="N626" s="335">
        <v>0</v>
      </c>
      <c r="O626" s="335">
        <v>0</v>
      </c>
      <c r="P626" s="335">
        <v>0</v>
      </c>
      <c r="Q626" s="335">
        <v>0</v>
      </c>
      <c r="R626" s="335">
        <v>0</v>
      </c>
      <c r="S626" s="335">
        <v>0</v>
      </c>
      <c r="U626" s="322"/>
    </row>
    <row r="627" spans="2:21" ht="17.25" customHeight="1">
      <c r="B627" s="333"/>
      <c r="C627" s="333"/>
      <c r="D627" s="333">
        <v>4260</v>
      </c>
      <c r="E627" s="334" t="s">
        <v>148</v>
      </c>
      <c r="F627" s="335">
        <v>327000</v>
      </c>
      <c r="G627" s="335">
        <v>327000</v>
      </c>
      <c r="H627" s="335">
        <v>327000</v>
      </c>
      <c r="I627" s="335">
        <v>0</v>
      </c>
      <c r="J627" s="335">
        <v>327000</v>
      </c>
      <c r="K627" s="335">
        <v>0</v>
      </c>
      <c r="L627" s="335">
        <v>0</v>
      </c>
      <c r="M627" s="335">
        <v>0</v>
      </c>
      <c r="N627" s="335">
        <v>0</v>
      </c>
      <c r="O627" s="335">
        <v>0</v>
      </c>
      <c r="P627" s="335">
        <v>0</v>
      </c>
      <c r="Q627" s="335">
        <v>0</v>
      </c>
      <c r="R627" s="335">
        <v>0</v>
      </c>
      <c r="S627" s="335">
        <v>0</v>
      </c>
      <c r="U627" s="322"/>
    </row>
    <row r="628" spans="2:21" ht="17.25" customHeight="1">
      <c r="B628" s="333"/>
      <c r="C628" s="333"/>
      <c r="D628" s="333">
        <v>4270</v>
      </c>
      <c r="E628" s="334" t="s">
        <v>149</v>
      </c>
      <c r="F628" s="335">
        <v>266500</v>
      </c>
      <c r="G628" s="335">
        <v>266500</v>
      </c>
      <c r="H628" s="335">
        <v>266500</v>
      </c>
      <c r="I628" s="335">
        <v>0</v>
      </c>
      <c r="J628" s="335">
        <v>266500</v>
      </c>
      <c r="K628" s="335">
        <v>0</v>
      </c>
      <c r="L628" s="335">
        <v>0</v>
      </c>
      <c r="M628" s="335">
        <v>0</v>
      </c>
      <c r="N628" s="335">
        <v>0</v>
      </c>
      <c r="O628" s="335">
        <v>0</v>
      </c>
      <c r="P628" s="335">
        <v>0</v>
      </c>
      <c r="Q628" s="335">
        <v>0</v>
      </c>
      <c r="R628" s="335">
        <v>0</v>
      </c>
      <c r="S628" s="335">
        <v>0</v>
      </c>
      <c r="U628" s="322"/>
    </row>
    <row r="629" spans="2:21" ht="17.25" customHeight="1">
      <c r="B629" s="333"/>
      <c r="C629" s="333"/>
      <c r="D629" s="333">
        <v>4280</v>
      </c>
      <c r="E629" s="334" t="s">
        <v>170</v>
      </c>
      <c r="F629" s="335">
        <v>3500</v>
      </c>
      <c r="G629" s="335">
        <v>3500</v>
      </c>
      <c r="H629" s="335">
        <v>3500</v>
      </c>
      <c r="I629" s="335">
        <v>0</v>
      </c>
      <c r="J629" s="335">
        <v>3500</v>
      </c>
      <c r="K629" s="335">
        <v>0</v>
      </c>
      <c r="L629" s="335">
        <v>0</v>
      </c>
      <c r="M629" s="335">
        <v>0</v>
      </c>
      <c r="N629" s="335">
        <v>0</v>
      </c>
      <c r="O629" s="335">
        <v>0</v>
      </c>
      <c r="P629" s="335">
        <v>0</v>
      </c>
      <c r="Q629" s="335">
        <v>0</v>
      </c>
      <c r="R629" s="335">
        <v>0</v>
      </c>
      <c r="S629" s="335">
        <v>0</v>
      </c>
      <c r="U629" s="322"/>
    </row>
    <row r="630" spans="2:21" ht="17.25" customHeight="1">
      <c r="B630" s="333"/>
      <c r="C630" s="333"/>
      <c r="D630" s="333">
        <v>4300</v>
      </c>
      <c r="E630" s="334" t="s">
        <v>129</v>
      </c>
      <c r="F630" s="335">
        <v>125352</v>
      </c>
      <c r="G630" s="335">
        <v>125352</v>
      </c>
      <c r="H630" s="335">
        <v>125352</v>
      </c>
      <c r="I630" s="335">
        <v>0</v>
      </c>
      <c r="J630" s="335">
        <v>125352</v>
      </c>
      <c r="K630" s="335">
        <v>0</v>
      </c>
      <c r="L630" s="335">
        <v>0</v>
      </c>
      <c r="M630" s="335">
        <v>0</v>
      </c>
      <c r="N630" s="335">
        <v>0</v>
      </c>
      <c r="O630" s="335">
        <v>0</v>
      </c>
      <c r="P630" s="335">
        <v>0</v>
      </c>
      <c r="Q630" s="335">
        <v>0</v>
      </c>
      <c r="R630" s="335">
        <v>0</v>
      </c>
      <c r="S630" s="335">
        <v>0</v>
      </c>
      <c r="U630" s="322"/>
    </row>
    <row r="631" spans="2:21" ht="19.5" customHeight="1">
      <c r="B631" s="333"/>
      <c r="C631" s="333"/>
      <c r="D631" s="333">
        <v>4360</v>
      </c>
      <c r="E631" s="334" t="s">
        <v>150</v>
      </c>
      <c r="F631" s="335">
        <v>8580</v>
      </c>
      <c r="G631" s="335">
        <v>8580</v>
      </c>
      <c r="H631" s="335">
        <v>8580</v>
      </c>
      <c r="I631" s="335">
        <v>0</v>
      </c>
      <c r="J631" s="335">
        <v>8580</v>
      </c>
      <c r="K631" s="335">
        <v>0</v>
      </c>
      <c r="L631" s="335">
        <v>0</v>
      </c>
      <c r="M631" s="335">
        <v>0</v>
      </c>
      <c r="N631" s="335">
        <v>0</v>
      </c>
      <c r="O631" s="335">
        <v>0</v>
      </c>
      <c r="P631" s="335">
        <v>0</v>
      </c>
      <c r="Q631" s="335">
        <v>0</v>
      </c>
      <c r="R631" s="335">
        <v>0</v>
      </c>
      <c r="S631" s="335">
        <v>0</v>
      </c>
      <c r="U631" s="322"/>
    </row>
    <row r="632" spans="2:21" ht="17.25" customHeight="1">
      <c r="B632" s="333"/>
      <c r="C632" s="333"/>
      <c r="D632" s="333">
        <v>4410</v>
      </c>
      <c r="E632" s="334" t="s">
        <v>151</v>
      </c>
      <c r="F632" s="335">
        <v>6300</v>
      </c>
      <c r="G632" s="335">
        <v>6300</v>
      </c>
      <c r="H632" s="335">
        <v>6300</v>
      </c>
      <c r="I632" s="335">
        <v>0</v>
      </c>
      <c r="J632" s="335">
        <v>6300</v>
      </c>
      <c r="K632" s="335">
        <v>0</v>
      </c>
      <c r="L632" s="335">
        <v>0</v>
      </c>
      <c r="M632" s="335">
        <v>0</v>
      </c>
      <c r="N632" s="335">
        <v>0</v>
      </c>
      <c r="O632" s="335">
        <v>0</v>
      </c>
      <c r="P632" s="335">
        <v>0</v>
      </c>
      <c r="Q632" s="335">
        <v>0</v>
      </c>
      <c r="R632" s="335">
        <v>0</v>
      </c>
      <c r="S632" s="335">
        <v>0</v>
      </c>
      <c r="U632" s="322"/>
    </row>
    <row r="633" spans="2:21" ht="17.25" customHeight="1">
      <c r="B633" s="333"/>
      <c r="C633" s="333"/>
      <c r="D633" s="333">
        <v>4430</v>
      </c>
      <c r="E633" s="334" t="s">
        <v>152</v>
      </c>
      <c r="F633" s="335">
        <v>5098</v>
      </c>
      <c r="G633" s="335">
        <v>5098</v>
      </c>
      <c r="H633" s="335">
        <v>5098</v>
      </c>
      <c r="I633" s="335">
        <v>0</v>
      </c>
      <c r="J633" s="335">
        <v>5098</v>
      </c>
      <c r="K633" s="335">
        <v>0</v>
      </c>
      <c r="L633" s="335">
        <v>0</v>
      </c>
      <c r="M633" s="335">
        <v>0</v>
      </c>
      <c r="N633" s="335">
        <v>0</v>
      </c>
      <c r="O633" s="335">
        <v>0</v>
      </c>
      <c r="P633" s="335">
        <v>0</v>
      </c>
      <c r="Q633" s="335">
        <v>0</v>
      </c>
      <c r="R633" s="335">
        <v>0</v>
      </c>
      <c r="S633" s="335">
        <v>0</v>
      </c>
      <c r="U633" s="322"/>
    </row>
    <row r="634" spans="2:21" ht="18.75" customHeight="1">
      <c r="B634" s="333"/>
      <c r="C634" s="333"/>
      <c r="D634" s="333">
        <v>4440</v>
      </c>
      <c r="E634" s="334" t="s">
        <v>153</v>
      </c>
      <c r="F634" s="335">
        <v>120759</v>
      </c>
      <c r="G634" s="335">
        <v>120759</v>
      </c>
      <c r="H634" s="335">
        <v>120759</v>
      </c>
      <c r="I634" s="335">
        <v>0</v>
      </c>
      <c r="J634" s="335">
        <v>120759</v>
      </c>
      <c r="K634" s="335">
        <v>0</v>
      </c>
      <c r="L634" s="335">
        <v>0</v>
      </c>
      <c r="M634" s="335">
        <v>0</v>
      </c>
      <c r="N634" s="335">
        <v>0</v>
      </c>
      <c r="O634" s="335">
        <v>0</v>
      </c>
      <c r="P634" s="335">
        <v>0</v>
      </c>
      <c r="Q634" s="335">
        <v>0</v>
      </c>
      <c r="R634" s="335">
        <v>0</v>
      </c>
      <c r="S634" s="335">
        <v>0</v>
      </c>
      <c r="U634" s="322"/>
    </row>
    <row r="635" spans="2:21" ht="25.5" customHeight="1">
      <c r="B635" s="333"/>
      <c r="C635" s="333"/>
      <c r="D635" s="333">
        <v>4700</v>
      </c>
      <c r="E635" s="334" t="s">
        <v>157</v>
      </c>
      <c r="F635" s="335">
        <v>11500</v>
      </c>
      <c r="G635" s="335">
        <v>11500</v>
      </c>
      <c r="H635" s="335">
        <v>11500</v>
      </c>
      <c r="I635" s="335">
        <v>0</v>
      </c>
      <c r="J635" s="335">
        <v>11500</v>
      </c>
      <c r="K635" s="335">
        <v>0</v>
      </c>
      <c r="L635" s="335">
        <v>0</v>
      </c>
      <c r="M635" s="335">
        <v>0</v>
      </c>
      <c r="N635" s="335">
        <v>0</v>
      </c>
      <c r="O635" s="335">
        <v>0</v>
      </c>
      <c r="P635" s="335">
        <v>0</v>
      </c>
      <c r="Q635" s="335">
        <v>0</v>
      </c>
      <c r="R635" s="335">
        <v>0</v>
      </c>
      <c r="S635" s="335">
        <v>0</v>
      </c>
      <c r="U635" s="322"/>
    </row>
    <row r="636" spans="2:21" ht="17.25" customHeight="1">
      <c r="B636" s="333"/>
      <c r="C636" s="333"/>
      <c r="D636" s="333">
        <v>4780</v>
      </c>
      <c r="E636" s="334" t="s">
        <v>196</v>
      </c>
      <c r="F636" s="335">
        <v>37567</v>
      </c>
      <c r="G636" s="335">
        <v>37567</v>
      </c>
      <c r="H636" s="335">
        <v>37567</v>
      </c>
      <c r="I636" s="335">
        <v>37567</v>
      </c>
      <c r="J636" s="335">
        <v>0</v>
      </c>
      <c r="K636" s="335">
        <v>0</v>
      </c>
      <c r="L636" s="335">
        <v>0</v>
      </c>
      <c r="M636" s="335">
        <v>0</v>
      </c>
      <c r="N636" s="335">
        <v>0</v>
      </c>
      <c r="O636" s="335">
        <v>0</v>
      </c>
      <c r="P636" s="335">
        <v>0</v>
      </c>
      <c r="Q636" s="335">
        <v>0</v>
      </c>
      <c r="R636" s="335">
        <v>0</v>
      </c>
      <c r="S636" s="335">
        <v>0</v>
      </c>
      <c r="U636" s="322"/>
    </row>
    <row r="637" spans="2:21" s="318" customFormat="1" ht="17.25" customHeight="1">
      <c r="B637" s="329"/>
      <c r="C637" s="329">
        <v>85404</v>
      </c>
      <c r="D637" s="329"/>
      <c r="E637" s="331" t="s">
        <v>217</v>
      </c>
      <c r="F637" s="332">
        <v>900015</v>
      </c>
      <c r="G637" s="332">
        <v>900015</v>
      </c>
      <c r="H637" s="332">
        <v>900015</v>
      </c>
      <c r="I637" s="332">
        <v>850752</v>
      </c>
      <c r="J637" s="332">
        <v>49263</v>
      </c>
      <c r="K637" s="332">
        <v>0</v>
      </c>
      <c r="L637" s="332">
        <v>0</v>
      </c>
      <c r="M637" s="332">
        <v>0</v>
      </c>
      <c r="N637" s="332">
        <v>0</v>
      </c>
      <c r="O637" s="332">
        <v>0</v>
      </c>
      <c r="P637" s="332">
        <v>0</v>
      </c>
      <c r="Q637" s="332">
        <v>0</v>
      </c>
      <c r="R637" s="332">
        <v>0</v>
      </c>
      <c r="S637" s="332">
        <v>0</v>
      </c>
      <c r="U637" s="319"/>
    </row>
    <row r="638" spans="2:21" ht="17.25" customHeight="1">
      <c r="B638" s="333"/>
      <c r="C638" s="333"/>
      <c r="D638" s="333">
        <v>4010</v>
      </c>
      <c r="E638" s="334" t="s">
        <v>142</v>
      </c>
      <c r="F638" s="335">
        <v>658600</v>
      </c>
      <c r="G638" s="335">
        <v>658600</v>
      </c>
      <c r="H638" s="335">
        <v>658600</v>
      </c>
      <c r="I638" s="335">
        <v>658600</v>
      </c>
      <c r="J638" s="335">
        <v>0</v>
      </c>
      <c r="K638" s="335">
        <v>0</v>
      </c>
      <c r="L638" s="335">
        <v>0</v>
      </c>
      <c r="M638" s="335">
        <v>0</v>
      </c>
      <c r="N638" s="335">
        <v>0</v>
      </c>
      <c r="O638" s="335">
        <v>0</v>
      </c>
      <c r="P638" s="335">
        <v>0</v>
      </c>
      <c r="Q638" s="335">
        <v>0</v>
      </c>
      <c r="R638" s="335">
        <v>0</v>
      </c>
      <c r="S638" s="335">
        <v>0</v>
      </c>
      <c r="U638" s="322"/>
    </row>
    <row r="639" spans="2:21" ht="17.25" customHeight="1">
      <c r="B639" s="333"/>
      <c r="C639" s="333"/>
      <c r="D639" s="333">
        <v>4040</v>
      </c>
      <c r="E639" s="334" t="s">
        <v>143</v>
      </c>
      <c r="F639" s="335">
        <v>51750</v>
      </c>
      <c r="G639" s="335">
        <v>51750</v>
      </c>
      <c r="H639" s="335">
        <v>51750</v>
      </c>
      <c r="I639" s="335">
        <v>51750</v>
      </c>
      <c r="J639" s="335">
        <v>0</v>
      </c>
      <c r="K639" s="335">
        <v>0</v>
      </c>
      <c r="L639" s="335">
        <v>0</v>
      </c>
      <c r="M639" s="335">
        <v>0</v>
      </c>
      <c r="N639" s="335">
        <v>0</v>
      </c>
      <c r="O639" s="335">
        <v>0</v>
      </c>
      <c r="P639" s="335">
        <v>0</v>
      </c>
      <c r="Q639" s="335">
        <v>0</v>
      </c>
      <c r="R639" s="335">
        <v>0</v>
      </c>
      <c r="S639" s="335">
        <v>0</v>
      </c>
      <c r="U639" s="322"/>
    </row>
    <row r="640" spans="2:21" ht="17.25" customHeight="1">
      <c r="B640" s="333"/>
      <c r="C640" s="333"/>
      <c r="D640" s="333">
        <v>4110</v>
      </c>
      <c r="E640" s="334" t="s">
        <v>144</v>
      </c>
      <c r="F640" s="335">
        <v>112814</v>
      </c>
      <c r="G640" s="335">
        <v>112814</v>
      </c>
      <c r="H640" s="335">
        <v>112814</v>
      </c>
      <c r="I640" s="335">
        <v>112814</v>
      </c>
      <c r="J640" s="335">
        <v>0</v>
      </c>
      <c r="K640" s="335">
        <v>0</v>
      </c>
      <c r="L640" s="335">
        <v>0</v>
      </c>
      <c r="M640" s="335">
        <v>0</v>
      </c>
      <c r="N640" s="335">
        <v>0</v>
      </c>
      <c r="O640" s="335">
        <v>0</v>
      </c>
      <c r="P640" s="335">
        <v>0</v>
      </c>
      <c r="Q640" s="335">
        <v>0</v>
      </c>
      <c r="R640" s="335">
        <v>0</v>
      </c>
      <c r="S640" s="335">
        <v>0</v>
      </c>
      <c r="U640" s="322"/>
    </row>
    <row r="641" spans="2:21" ht="17.25" customHeight="1">
      <c r="B641" s="333"/>
      <c r="C641" s="333"/>
      <c r="D641" s="333">
        <v>4120</v>
      </c>
      <c r="E641" s="334" t="s">
        <v>145</v>
      </c>
      <c r="F641" s="335">
        <v>17384</v>
      </c>
      <c r="G641" s="335">
        <v>17384</v>
      </c>
      <c r="H641" s="335">
        <v>17384</v>
      </c>
      <c r="I641" s="335">
        <v>17384</v>
      </c>
      <c r="J641" s="335">
        <v>0</v>
      </c>
      <c r="K641" s="335">
        <v>0</v>
      </c>
      <c r="L641" s="335">
        <v>0</v>
      </c>
      <c r="M641" s="335">
        <v>0</v>
      </c>
      <c r="N641" s="335">
        <v>0</v>
      </c>
      <c r="O641" s="335">
        <v>0</v>
      </c>
      <c r="P641" s="335">
        <v>0</v>
      </c>
      <c r="Q641" s="335">
        <v>0</v>
      </c>
      <c r="R641" s="335">
        <v>0</v>
      </c>
      <c r="S641" s="335">
        <v>0</v>
      </c>
      <c r="U641" s="322"/>
    </row>
    <row r="642" spans="2:21" ht="17.25" customHeight="1">
      <c r="B642" s="333"/>
      <c r="C642" s="333"/>
      <c r="D642" s="333">
        <v>4210</v>
      </c>
      <c r="E642" s="334" t="s">
        <v>136</v>
      </c>
      <c r="F642" s="335">
        <v>3000</v>
      </c>
      <c r="G642" s="335">
        <v>3000</v>
      </c>
      <c r="H642" s="335">
        <v>3000</v>
      </c>
      <c r="I642" s="335">
        <v>0</v>
      </c>
      <c r="J642" s="335">
        <v>3000</v>
      </c>
      <c r="K642" s="335">
        <v>0</v>
      </c>
      <c r="L642" s="335">
        <v>0</v>
      </c>
      <c r="M642" s="335">
        <v>0</v>
      </c>
      <c r="N642" s="335">
        <v>0</v>
      </c>
      <c r="O642" s="335">
        <v>0</v>
      </c>
      <c r="P642" s="335">
        <v>0</v>
      </c>
      <c r="Q642" s="335">
        <v>0</v>
      </c>
      <c r="R642" s="335">
        <v>0</v>
      </c>
      <c r="S642" s="335">
        <v>0</v>
      </c>
      <c r="U642" s="322"/>
    </row>
    <row r="643" spans="2:21" ht="17.25" customHeight="1">
      <c r="B643" s="333"/>
      <c r="C643" s="333"/>
      <c r="D643" s="333">
        <v>4240</v>
      </c>
      <c r="E643" s="334" t="s">
        <v>467</v>
      </c>
      <c r="F643" s="335">
        <v>2000</v>
      </c>
      <c r="G643" s="335">
        <v>2000</v>
      </c>
      <c r="H643" s="335">
        <v>2000</v>
      </c>
      <c r="I643" s="335">
        <v>0</v>
      </c>
      <c r="J643" s="335">
        <v>2000</v>
      </c>
      <c r="K643" s="335">
        <v>0</v>
      </c>
      <c r="L643" s="335">
        <v>0</v>
      </c>
      <c r="M643" s="335">
        <v>0</v>
      </c>
      <c r="N643" s="335">
        <v>0</v>
      </c>
      <c r="O643" s="335">
        <v>0</v>
      </c>
      <c r="P643" s="335">
        <v>0</v>
      </c>
      <c r="Q643" s="335">
        <v>0</v>
      </c>
      <c r="R643" s="335">
        <v>0</v>
      </c>
      <c r="S643" s="335">
        <v>0</v>
      </c>
      <c r="U643" s="322"/>
    </row>
    <row r="644" spans="2:21" ht="17.25" customHeight="1">
      <c r="B644" s="333"/>
      <c r="C644" s="333"/>
      <c r="D644" s="333">
        <v>4260</v>
      </c>
      <c r="E644" s="334" t="s">
        <v>148</v>
      </c>
      <c r="F644" s="335">
        <v>12391</v>
      </c>
      <c r="G644" s="335">
        <v>12391</v>
      </c>
      <c r="H644" s="335">
        <v>12391</v>
      </c>
      <c r="I644" s="335">
        <v>0</v>
      </c>
      <c r="J644" s="335">
        <v>12391</v>
      </c>
      <c r="K644" s="335">
        <v>0</v>
      </c>
      <c r="L644" s="335">
        <v>0</v>
      </c>
      <c r="M644" s="335">
        <v>0</v>
      </c>
      <c r="N644" s="335">
        <v>0</v>
      </c>
      <c r="O644" s="335">
        <v>0</v>
      </c>
      <c r="P644" s="335">
        <v>0</v>
      </c>
      <c r="Q644" s="335">
        <v>0</v>
      </c>
      <c r="R644" s="335">
        <v>0</v>
      </c>
      <c r="S644" s="335">
        <v>0</v>
      </c>
      <c r="U644" s="322"/>
    </row>
    <row r="645" spans="2:21" ht="17.25" customHeight="1">
      <c r="B645" s="333"/>
      <c r="C645" s="333"/>
      <c r="D645" s="333">
        <v>4270</v>
      </c>
      <c r="E645" s="334" t="s">
        <v>149</v>
      </c>
      <c r="F645" s="335">
        <v>1000</v>
      </c>
      <c r="G645" s="335">
        <v>1000</v>
      </c>
      <c r="H645" s="335">
        <v>1000</v>
      </c>
      <c r="I645" s="335">
        <v>0</v>
      </c>
      <c r="J645" s="335">
        <v>1000</v>
      </c>
      <c r="K645" s="335">
        <v>0</v>
      </c>
      <c r="L645" s="335">
        <v>0</v>
      </c>
      <c r="M645" s="335">
        <v>0</v>
      </c>
      <c r="N645" s="335">
        <v>0</v>
      </c>
      <c r="O645" s="335">
        <v>0</v>
      </c>
      <c r="P645" s="335">
        <v>0</v>
      </c>
      <c r="Q645" s="335">
        <v>0</v>
      </c>
      <c r="R645" s="335">
        <v>0</v>
      </c>
      <c r="S645" s="335">
        <v>0</v>
      </c>
      <c r="U645" s="322"/>
    </row>
    <row r="646" spans="2:21" ht="17.25" customHeight="1">
      <c r="B646" s="333"/>
      <c r="C646" s="333"/>
      <c r="D646" s="333">
        <v>4280</v>
      </c>
      <c r="E646" s="334" t="s">
        <v>170</v>
      </c>
      <c r="F646" s="335">
        <v>100</v>
      </c>
      <c r="G646" s="335">
        <v>100</v>
      </c>
      <c r="H646" s="335">
        <v>100</v>
      </c>
      <c r="I646" s="335">
        <v>0</v>
      </c>
      <c r="J646" s="335">
        <v>100</v>
      </c>
      <c r="K646" s="335">
        <v>0</v>
      </c>
      <c r="L646" s="335">
        <v>0</v>
      </c>
      <c r="M646" s="335">
        <v>0</v>
      </c>
      <c r="N646" s="335">
        <v>0</v>
      </c>
      <c r="O646" s="335">
        <v>0</v>
      </c>
      <c r="P646" s="335">
        <v>0</v>
      </c>
      <c r="Q646" s="335">
        <v>0</v>
      </c>
      <c r="R646" s="335">
        <v>0</v>
      </c>
      <c r="S646" s="335">
        <v>0</v>
      </c>
      <c r="U646" s="322"/>
    </row>
    <row r="647" spans="2:21" ht="17.25" customHeight="1">
      <c r="B647" s="333"/>
      <c r="C647" s="333"/>
      <c r="D647" s="333">
        <v>4300</v>
      </c>
      <c r="E647" s="334" t="s">
        <v>129</v>
      </c>
      <c r="F647" s="335">
        <v>1000</v>
      </c>
      <c r="G647" s="335">
        <v>1000</v>
      </c>
      <c r="H647" s="335">
        <v>1000</v>
      </c>
      <c r="I647" s="335">
        <v>0</v>
      </c>
      <c r="J647" s="335">
        <v>1000</v>
      </c>
      <c r="K647" s="335">
        <v>0</v>
      </c>
      <c r="L647" s="335">
        <v>0</v>
      </c>
      <c r="M647" s="335">
        <v>0</v>
      </c>
      <c r="N647" s="335">
        <v>0</v>
      </c>
      <c r="O647" s="335">
        <v>0</v>
      </c>
      <c r="P647" s="335">
        <v>0</v>
      </c>
      <c r="Q647" s="335">
        <v>0</v>
      </c>
      <c r="R647" s="335">
        <v>0</v>
      </c>
      <c r="S647" s="335">
        <v>0</v>
      </c>
      <c r="U647" s="322"/>
    </row>
    <row r="648" spans="2:21" ht="18.75" customHeight="1">
      <c r="B648" s="333"/>
      <c r="C648" s="333"/>
      <c r="D648" s="333">
        <v>4440</v>
      </c>
      <c r="E648" s="334" t="s">
        <v>153</v>
      </c>
      <c r="F648" s="335">
        <v>28772</v>
      </c>
      <c r="G648" s="335">
        <v>28772</v>
      </c>
      <c r="H648" s="335">
        <v>28772</v>
      </c>
      <c r="I648" s="335">
        <v>0</v>
      </c>
      <c r="J648" s="335">
        <v>28772</v>
      </c>
      <c r="K648" s="335">
        <v>0</v>
      </c>
      <c r="L648" s="335">
        <v>0</v>
      </c>
      <c r="M648" s="335">
        <v>0</v>
      </c>
      <c r="N648" s="335">
        <v>0</v>
      </c>
      <c r="O648" s="335">
        <v>0</v>
      </c>
      <c r="P648" s="335">
        <v>0</v>
      </c>
      <c r="Q648" s="335">
        <v>0</v>
      </c>
      <c r="R648" s="335">
        <v>0</v>
      </c>
      <c r="S648" s="335">
        <v>0</v>
      </c>
      <c r="U648" s="322"/>
    </row>
    <row r="649" spans="2:21" ht="25.5" customHeight="1">
      <c r="B649" s="333"/>
      <c r="C649" s="333"/>
      <c r="D649" s="333">
        <v>4700</v>
      </c>
      <c r="E649" s="334" t="s">
        <v>157</v>
      </c>
      <c r="F649" s="335">
        <v>1000</v>
      </c>
      <c r="G649" s="335">
        <v>1000</v>
      </c>
      <c r="H649" s="335">
        <v>1000</v>
      </c>
      <c r="I649" s="335">
        <v>0</v>
      </c>
      <c r="J649" s="335">
        <v>1000</v>
      </c>
      <c r="K649" s="335">
        <v>0</v>
      </c>
      <c r="L649" s="335">
        <v>0</v>
      </c>
      <c r="M649" s="335">
        <v>0</v>
      </c>
      <c r="N649" s="335">
        <v>0</v>
      </c>
      <c r="O649" s="335">
        <v>0</v>
      </c>
      <c r="P649" s="335">
        <v>0</v>
      </c>
      <c r="Q649" s="335">
        <v>0</v>
      </c>
      <c r="R649" s="335">
        <v>0</v>
      </c>
      <c r="S649" s="335">
        <v>0</v>
      </c>
      <c r="U649" s="322"/>
    </row>
    <row r="650" spans="2:21" ht="17.25" customHeight="1">
      <c r="B650" s="333"/>
      <c r="C650" s="333"/>
      <c r="D650" s="333">
        <v>4780</v>
      </c>
      <c r="E650" s="334" t="s">
        <v>196</v>
      </c>
      <c r="F650" s="335">
        <v>10204</v>
      </c>
      <c r="G650" s="335">
        <v>10204</v>
      </c>
      <c r="H650" s="335">
        <v>10204</v>
      </c>
      <c r="I650" s="335">
        <v>10204</v>
      </c>
      <c r="J650" s="335">
        <v>0</v>
      </c>
      <c r="K650" s="335">
        <v>0</v>
      </c>
      <c r="L650" s="335">
        <v>0</v>
      </c>
      <c r="M650" s="335">
        <v>0</v>
      </c>
      <c r="N650" s="335">
        <v>0</v>
      </c>
      <c r="O650" s="335">
        <v>0</v>
      </c>
      <c r="P650" s="335">
        <v>0</v>
      </c>
      <c r="Q650" s="335">
        <v>0</v>
      </c>
      <c r="R650" s="335">
        <v>0</v>
      </c>
      <c r="S650" s="335">
        <v>0</v>
      </c>
      <c r="U650" s="322"/>
    </row>
    <row r="651" spans="2:21" s="318" customFormat="1" ht="24.75" customHeight="1">
      <c r="B651" s="329"/>
      <c r="C651" s="329">
        <v>85406</v>
      </c>
      <c r="D651" s="329"/>
      <c r="E651" s="331" t="s">
        <v>218</v>
      </c>
      <c r="F651" s="332">
        <v>1812673</v>
      </c>
      <c r="G651" s="332">
        <v>1812673</v>
      </c>
      <c r="H651" s="332">
        <v>1812673</v>
      </c>
      <c r="I651" s="332">
        <v>1598931</v>
      </c>
      <c r="J651" s="332">
        <v>213742</v>
      </c>
      <c r="K651" s="332">
        <v>0</v>
      </c>
      <c r="L651" s="332">
        <v>0</v>
      </c>
      <c r="M651" s="332">
        <v>0</v>
      </c>
      <c r="N651" s="332">
        <v>0</v>
      </c>
      <c r="O651" s="332">
        <v>0</v>
      </c>
      <c r="P651" s="332">
        <v>0</v>
      </c>
      <c r="Q651" s="332">
        <v>0</v>
      </c>
      <c r="R651" s="332">
        <v>0</v>
      </c>
      <c r="S651" s="332">
        <v>0</v>
      </c>
      <c r="U651" s="319"/>
    </row>
    <row r="652" spans="2:21" ht="17.25" customHeight="1">
      <c r="B652" s="333"/>
      <c r="C652" s="333"/>
      <c r="D652" s="333">
        <v>4010</v>
      </c>
      <c r="E652" s="334" t="s">
        <v>142</v>
      </c>
      <c r="F652" s="335">
        <v>1241500</v>
      </c>
      <c r="G652" s="335">
        <v>1241500</v>
      </c>
      <c r="H652" s="335">
        <v>1241500</v>
      </c>
      <c r="I652" s="335">
        <v>1241500</v>
      </c>
      <c r="J652" s="335">
        <v>0</v>
      </c>
      <c r="K652" s="335">
        <v>0</v>
      </c>
      <c r="L652" s="335">
        <v>0</v>
      </c>
      <c r="M652" s="335">
        <v>0</v>
      </c>
      <c r="N652" s="335">
        <v>0</v>
      </c>
      <c r="O652" s="335">
        <v>0</v>
      </c>
      <c r="P652" s="335">
        <v>0</v>
      </c>
      <c r="Q652" s="335">
        <v>0</v>
      </c>
      <c r="R652" s="335">
        <v>0</v>
      </c>
      <c r="S652" s="335">
        <v>0</v>
      </c>
      <c r="U652" s="322"/>
    </row>
    <row r="653" spans="2:21" ht="17.25" customHeight="1">
      <c r="B653" s="333"/>
      <c r="C653" s="333"/>
      <c r="D653" s="333">
        <v>4040</v>
      </c>
      <c r="E653" s="334" t="s">
        <v>143</v>
      </c>
      <c r="F653" s="335">
        <v>109293</v>
      </c>
      <c r="G653" s="335">
        <v>109293</v>
      </c>
      <c r="H653" s="335">
        <v>109293</v>
      </c>
      <c r="I653" s="335">
        <v>109293</v>
      </c>
      <c r="J653" s="335">
        <v>0</v>
      </c>
      <c r="K653" s="335">
        <v>0</v>
      </c>
      <c r="L653" s="335">
        <v>0</v>
      </c>
      <c r="M653" s="335">
        <v>0</v>
      </c>
      <c r="N653" s="335">
        <v>0</v>
      </c>
      <c r="O653" s="335">
        <v>0</v>
      </c>
      <c r="P653" s="335">
        <v>0</v>
      </c>
      <c r="Q653" s="335">
        <v>0</v>
      </c>
      <c r="R653" s="335">
        <v>0</v>
      </c>
      <c r="S653" s="335">
        <v>0</v>
      </c>
      <c r="U653" s="322"/>
    </row>
    <row r="654" spans="2:21" ht="17.25" customHeight="1">
      <c r="B654" s="333"/>
      <c r="C654" s="333"/>
      <c r="D654" s="333">
        <v>4110</v>
      </c>
      <c r="E654" s="334" t="s">
        <v>144</v>
      </c>
      <c r="F654" s="335">
        <v>216096</v>
      </c>
      <c r="G654" s="335">
        <v>216096</v>
      </c>
      <c r="H654" s="335">
        <v>216096</v>
      </c>
      <c r="I654" s="335">
        <v>216096</v>
      </c>
      <c r="J654" s="335">
        <v>0</v>
      </c>
      <c r="K654" s="335">
        <v>0</v>
      </c>
      <c r="L654" s="335">
        <v>0</v>
      </c>
      <c r="M654" s="335">
        <v>0</v>
      </c>
      <c r="N654" s="335">
        <v>0</v>
      </c>
      <c r="O654" s="335">
        <v>0</v>
      </c>
      <c r="P654" s="335">
        <v>0</v>
      </c>
      <c r="Q654" s="335">
        <v>0</v>
      </c>
      <c r="R654" s="335">
        <v>0</v>
      </c>
      <c r="S654" s="335">
        <v>0</v>
      </c>
      <c r="U654" s="322"/>
    </row>
    <row r="655" spans="2:21" ht="17.25" customHeight="1">
      <c r="B655" s="333"/>
      <c r="C655" s="333"/>
      <c r="D655" s="333">
        <v>4120</v>
      </c>
      <c r="E655" s="334" t="s">
        <v>145</v>
      </c>
      <c r="F655" s="335">
        <v>31542</v>
      </c>
      <c r="G655" s="335">
        <v>31542</v>
      </c>
      <c r="H655" s="335">
        <v>31542</v>
      </c>
      <c r="I655" s="335">
        <v>31542</v>
      </c>
      <c r="J655" s="335">
        <v>0</v>
      </c>
      <c r="K655" s="335">
        <v>0</v>
      </c>
      <c r="L655" s="335">
        <v>0</v>
      </c>
      <c r="M655" s="335">
        <v>0</v>
      </c>
      <c r="N655" s="335">
        <v>0</v>
      </c>
      <c r="O655" s="335">
        <v>0</v>
      </c>
      <c r="P655" s="335">
        <v>0</v>
      </c>
      <c r="Q655" s="335">
        <v>0</v>
      </c>
      <c r="R655" s="335">
        <v>0</v>
      </c>
      <c r="S655" s="335">
        <v>0</v>
      </c>
      <c r="U655" s="322"/>
    </row>
    <row r="656" spans="2:21" ht="17.25" customHeight="1">
      <c r="B656" s="333"/>
      <c r="C656" s="333"/>
      <c r="D656" s="333">
        <v>4170</v>
      </c>
      <c r="E656" s="334" t="s">
        <v>147</v>
      </c>
      <c r="F656" s="335">
        <v>500</v>
      </c>
      <c r="G656" s="335">
        <v>500</v>
      </c>
      <c r="H656" s="335">
        <v>500</v>
      </c>
      <c r="I656" s="335">
        <v>500</v>
      </c>
      <c r="J656" s="335">
        <v>0</v>
      </c>
      <c r="K656" s="335">
        <v>0</v>
      </c>
      <c r="L656" s="335">
        <v>0</v>
      </c>
      <c r="M656" s="335">
        <v>0</v>
      </c>
      <c r="N656" s="335">
        <v>0</v>
      </c>
      <c r="O656" s="335">
        <v>0</v>
      </c>
      <c r="P656" s="335">
        <v>0</v>
      </c>
      <c r="Q656" s="335">
        <v>0</v>
      </c>
      <c r="R656" s="335">
        <v>0</v>
      </c>
      <c r="S656" s="335">
        <v>0</v>
      </c>
      <c r="U656" s="322"/>
    </row>
    <row r="657" spans="2:21" ht="17.25" customHeight="1">
      <c r="B657" s="333"/>
      <c r="C657" s="333"/>
      <c r="D657" s="333">
        <v>4210</v>
      </c>
      <c r="E657" s="334" t="s">
        <v>136</v>
      </c>
      <c r="F657" s="335">
        <v>10000</v>
      </c>
      <c r="G657" s="335">
        <v>10000</v>
      </c>
      <c r="H657" s="335">
        <v>10000</v>
      </c>
      <c r="I657" s="335">
        <v>0</v>
      </c>
      <c r="J657" s="335">
        <v>10000</v>
      </c>
      <c r="K657" s="335">
        <v>0</v>
      </c>
      <c r="L657" s="335">
        <v>0</v>
      </c>
      <c r="M657" s="335">
        <v>0</v>
      </c>
      <c r="N657" s="335">
        <v>0</v>
      </c>
      <c r="O657" s="335">
        <v>0</v>
      </c>
      <c r="P657" s="335">
        <v>0</v>
      </c>
      <c r="Q657" s="335">
        <v>0</v>
      </c>
      <c r="R657" s="335">
        <v>0</v>
      </c>
      <c r="S657" s="335">
        <v>0</v>
      </c>
      <c r="U657" s="322"/>
    </row>
    <row r="658" spans="2:21" ht="17.25" customHeight="1">
      <c r="B658" s="333"/>
      <c r="C658" s="333"/>
      <c r="D658" s="333">
        <v>4240</v>
      </c>
      <c r="E658" s="334" t="s">
        <v>467</v>
      </c>
      <c r="F658" s="335">
        <v>7000</v>
      </c>
      <c r="G658" s="335">
        <v>7000</v>
      </c>
      <c r="H658" s="335">
        <v>7000</v>
      </c>
      <c r="I658" s="335">
        <v>0</v>
      </c>
      <c r="J658" s="335">
        <v>7000</v>
      </c>
      <c r="K658" s="335">
        <v>0</v>
      </c>
      <c r="L658" s="335">
        <v>0</v>
      </c>
      <c r="M658" s="335">
        <v>0</v>
      </c>
      <c r="N658" s="335">
        <v>0</v>
      </c>
      <c r="O658" s="335">
        <v>0</v>
      </c>
      <c r="P658" s="335">
        <v>0</v>
      </c>
      <c r="Q658" s="335">
        <v>0</v>
      </c>
      <c r="R658" s="335">
        <v>0</v>
      </c>
      <c r="S658" s="335">
        <v>0</v>
      </c>
      <c r="U658" s="322"/>
    </row>
    <row r="659" spans="2:21" ht="17.25" customHeight="1">
      <c r="B659" s="333"/>
      <c r="C659" s="333"/>
      <c r="D659" s="333">
        <v>4260</v>
      </c>
      <c r="E659" s="334" t="s">
        <v>148</v>
      </c>
      <c r="F659" s="335">
        <v>15000</v>
      </c>
      <c r="G659" s="335">
        <v>15000</v>
      </c>
      <c r="H659" s="335">
        <v>15000</v>
      </c>
      <c r="I659" s="335">
        <v>0</v>
      </c>
      <c r="J659" s="335">
        <v>15000</v>
      </c>
      <c r="K659" s="335">
        <v>0</v>
      </c>
      <c r="L659" s="335">
        <v>0</v>
      </c>
      <c r="M659" s="335">
        <v>0</v>
      </c>
      <c r="N659" s="335">
        <v>0</v>
      </c>
      <c r="O659" s="335">
        <v>0</v>
      </c>
      <c r="P659" s="335">
        <v>0</v>
      </c>
      <c r="Q659" s="335">
        <v>0</v>
      </c>
      <c r="R659" s="335">
        <v>0</v>
      </c>
      <c r="S659" s="335">
        <v>0</v>
      </c>
      <c r="U659" s="322"/>
    </row>
    <row r="660" spans="2:21" ht="17.25" customHeight="1">
      <c r="B660" s="333"/>
      <c r="C660" s="333"/>
      <c r="D660" s="333">
        <v>4270</v>
      </c>
      <c r="E660" s="334" t="s">
        <v>149</v>
      </c>
      <c r="F660" s="335">
        <v>24300</v>
      </c>
      <c r="G660" s="335">
        <v>24300</v>
      </c>
      <c r="H660" s="335">
        <v>24300</v>
      </c>
      <c r="I660" s="335">
        <v>0</v>
      </c>
      <c r="J660" s="335">
        <v>24300</v>
      </c>
      <c r="K660" s="335">
        <v>0</v>
      </c>
      <c r="L660" s="335">
        <v>0</v>
      </c>
      <c r="M660" s="335">
        <v>0</v>
      </c>
      <c r="N660" s="335">
        <v>0</v>
      </c>
      <c r="O660" s="335">
        <v>0</v>
      </c>
      <c r="P660" s="335">
        <v>0</v>
      </c>
      <c r="Q660" s="335">
        <v>0</v>
      </c>
      <c r="R660" s="335">
        <v>0</v>
      </c>
      <c r="S660" s="335">
        <v>0</v>
      </c>
      <c r="U660" s="322"/>
    </row>
    <row r="661" spans="2:21" ht="17.25" customHeight="1">
      <c r="B661" s="333"/>
      <c r="C661" s="333"/>
      <c r="D661" s="333">
        <v>4280</v>
      </c>
      <c r="E661" s="334" t="s">
        <v>170</v>
      </c>
      <c r="F661" s="335">
        <v>1300</v>
      </c>
      <c r="G661" s="335">
        <v>1300</v>
      </c>
      <c r="H661" s="335">
        <v>1300</v>
      </c>
      <c r="I661" s="335">
        <v>0</v>
      </c>
      <c r="J661" s="335">
        <v>1300</v>
      </c>
      <c r="K661" s="335">
        <v>0</v>
      </c>
      <c r="L661" s="335">
        <v>0</v>
      </c>
      <c r="M661" s="335">
        <v>0</v>
      </c>
      <c r="N661" s="335">
        <v>0</v>
      </c>
      <c r="O661" s="335">
        <v>0</v>
      </c>
      <c r="P661" s="335">
        <v>0</v>
      </c>
      <c r="Q661" s="335">
        <v>0</v>
      </c>
      <c r="R661" s="335">
        <v>0</v>
      </c>
      <c r="S661" s="335">
        <v>0</v>
      </c>
      <c r="U661" s="322"/>
    </row>
    <row r="662" spans="2:21" ht="17.25" customHeight="1">
      <c r="B662" s="333"/>
      <c r="C662" s="333"/>
      <c r="D662" s="333">
        <v>4300</v>
      </c>
      <c r="E662" s="334" t="s">
        <v>129</v>
      </c>
      <c r="F662" s="335">
        <v>69000</v>
      </c>
      <c r="G662" s="335">
        <v>69000</v>
      </c>
      <c r="H662" s="335">
        <v>69000</v>
      </c>
      <c r="I662" s="335">
        <v>0</v>
      </c>
      <c r="J662" s="335">
        <v>69000</v>
      </c>
      <c r="K662" s="335">
        <v>0</v>
      </c>
      <c r="L662" s="335">
        <v>0</v>
      </c>
      <c r="M662" s="335">
        <v>0</v>
      </c>
      <c r="N662" s="335">
        <v>0</v>
      </c>
      <c r="O662" s="335">
        <v>0</v>
      </c>
      <c r="P662" s="335">
        <v>0</v>
      </c>
      <c r="Q662" s="335">
        <v>0</v>
      </c>
      <c r="R662" s="335">
        <v>0</v>
      </c>
      <c r="S662" s="335">
        <v>0</v>
      </c>
      <c r="U662" s="322"/>
    </row>
    <row r="663" spans="2:21" ht="19.5" customHeight="1">
      <c r="B663" s="333"/>
      <c r="C663" s="333"/>
      <c r="D663" s="333">
        <v>4360</v>
      </c>
      <c r="E663" s="334" t="s">
        <v>150</v>
      </c>
      <c r="F663" s="335">
        <v>4800</v>
      </c>
      <c r="G663" s="335">
        <v>4800</v>
      </c>
      <c r="H663" s="335">
        <v>4800</v>
      </c>
      <c r="I663" s="335">
        <v>0</v>
      </c>
      <c r="J663" s="335">
        <v>4800</v>
      </c>
      <c r="K663" s="335">
        <v>0</v>
      </c>
      <c r="L663" s="335">
        <v>0</v>
      </c>
      <c r="M663" s="335">
        <v>0</v>
      </c>
      <c r="N663" s="335">
        <v>0</v>
      </c>
      <c r="O663" s="335">
        <v>0</v>
      </c>
      <c r="P663" s="335">
        <v>0</v>
      </c>
      <c r="Q663" s="335">
        <v>0</v>
      </c>
      <c r="R663" s="335">
        <v>0</v>
      </c>
      <c r="S663" s="335">
        <v>0</v>
      </c>
      <c r="U663" s="322"/>
    </row>
    <row r="664" spans="2:21" ht="17.25" customHeight="1">
      <c r="B664" s="333"/>
      <c r="C664" s="333"/>
      <c r="D664" s="333">
        <v>4410</v>
      </c>
      <c r="E664" s="334" t="s">
        <v>151</v>
      </c>
      <c r="F664" s="335">
        <v>1000</v>
      </c>
      <c r="G664" s="335">
        <v>1000</v>
      </c>
      <c r="H664" s="335">
        <v>1000</v>
      </c>
      <c r="I664" s="335">
        <v>0</v>
      </c>
      <c r="J664" s="335">
        <v>1000</v>
      </c>
      <c r="K664" s="335">
        <v>0</v>
      </c>
      <c r="L664" s="335">
        <v>0</v>
      </c>
      <c r="M664" s="335">
        <v>0</v>
      </c>
      <c r="N664" s="335">
        <v>0</v>
      </c>
      <c r="O664" s="335">
        <v>0</v>
      </c>
      <c r="P664" s="335">
        <v>0</v>
      </c>
      <c r="Q664" s="335">
        <v>0</v>
      </c>
      <c r="R664" s="335">
        <v>0</v>
      </c>
      <c r="S664" s="335">
        <v>0</v>
      </c>
      <c r="U664" s="322"/>
    </row>
    <row r="665" spans="2:21" ht="17.25" customHeight="1">
      <c r="B665" s="333"/>
      <c r="C665" s="333"/>
      <c r="D665" s="333">
        <v>4430</v>
      </c>
      <c r="E665" s="334" t="s">
        <v>152</v>
      </c>
      <c r="F665" s="335">
        <v>1000</v>
      </c>
      <c r="G665" s="335">
        <v>1000</v>
      </c>
      <c r="H665" s="335">
        <v>1000</v>
      </c>
      <c r="I665" s="335">
        <v>0</v>
      </c>
      <c r="J665" s="335">
        <v>1000</v>
      </c>
      <c r="K665" s="335">
        <v>0</v>
      </c>
      <c r="L665" s="335">
        <v>0</v>
      </c>
      <c r="M665" s="335">
        <v>0</v>
      </c>
      <c r="N665" s="335">
        <v>0</v>
      </c>
      <c r="O665" s="335">
        <v>0</v>
      </c>
      <c r="P665" s="335">
        <v>0</v>
      </c>
      <c r="Q665" s="335">
        <v>0</v>
      </c>
      <c r="R665" s="335">
        <v>0</v>
      </c>
      <c r="S665" s="335">
        <v>0</v>
      </c>
      <c r="U665" s="322"/>
    </row>
    <row r="666" spans="2:21" ht="18.75" customHeight="1">
      <c r="B666" s="333"/>
      <c r="C666" s="333"/>
      <c r="D666" s="333">
        <v>4440</v>
      </c>
      <c r="E666" s="334" t="s">
        <v>153</v>
      </c>
      <c r="F666" s="335">
        <v>78342</v>
      </c>
      <c r="G666" s="335">
        <v>78342</v>
      </c>
      <c r="H666" s="335">
        <v>78342</v>
      </c>
      <c r="I666" s="335">
        <v>0</v>
      </c>
      <c r="J666" s="335">
        <v>78342</v>
      </c>
      <c r="K666" s="335">
        <v>0</v>
      </c>
      <c r="L666" s="335">
        <v>0</v>
      </c>
      <c r="M666" s="335">
        <v>0</v>
      </c>
      <c r="N666" s="335">
        <v>0</v>
      </c>
      <c r="O666" s="335">
        <v>0</v>
      </c>
      <c r="P666" s="335">
        <v>0</v>
      </c>
      <c r="Q666" s="335">
        <v>0</v>
      </c>
      <c r="R666" s="335">
        <v>0</v>
      </c>
      <c r="S666" s="335">
        <v>0</v>
      </c>
      <c r="U666" s="322"/>
    </row>
    <row r="667" spans="2:21" ht="25.5" customHeight="1">
      <c r="B667" s="333"/>
      <c r="C667" s="333"/>
      <c r="D667" s="333">
        <v>4700</v>
      </c>
      <c r="E667" s="334" t="s">
        <v>157</v>
      </c>
      <c r="F667" s="335">
        <v>2000</v>
      </c>
      <c r="G667" s="335">
        <v>2000</v>
      </c>
      <c r="H667" s="335">
        <v>2000</v>
      </c>
      <c r="I667" s="335">
        <v>0</v>
      </c>
      <c r="J667" s="335">
        <v>2000</v>
      </c>
      <c r="K667" s="335">
        <v>0</v>
      </c>
      <c r="L667" s="335">
        <v>0</v>
      </c>
      <c r="M667" s="335">
        <v>0</v>
      </c>
      <c r="N667" s="335">
        <v>0</v>
      </c>
      <c r="O667" s="335">
        <v>0</v>
      </c>
      <c r="P667" s="335">
        <v>0</v>
      </c>
      <c r="Q667" s="335">
        <v>0</v>
      </c>
      <c r="R667" s="335">
        <v>0</v>
      </c>
      <c r="S667" s="335">
        <v>0</v>
      </c>
      <c r="U667" s="322"/>
    </row>
    <row r="668" spans="2:21" s="318" customFormat="1" ht="17.25" customHeight="1">
      <c r="B668" s="329"/>
      <c r="C668" s="329">
        <v>85407</v>
      </c>
      <c r="D668" s="329"/>
      <c r="E668" s="331" t="s">
        <v>219</v>
      </c>
      <c r="F668" s="332">
        <v>1333059</v>
      </c>
      <c r="G668" s="332">
        <v>1333059</v>
      </c>
      <c r="H668" s="332">
        <v>1333059</v>
      </c>
      <c r="I668" s="332">
        <v>1099797</v>
      </c>
      <c r="J668" s="332">
        <v>233262</v>
      </c>
      <c r="K668" s="332">
        <v>0</v>
      </c>
      <c r="L668" s="332">
        <v>0</v>
      </c>
      <c r="M668" s="332">
        <v>0</v>
      </c>
      <c r="N668" s="332">
        <v>0</v>
      </c>
      <c r="O668" s="332">
        <v>0</v>
      </c>
      <c r="P668" s="332">
        <v>0</v>
      </c>
      <c r="Q668" s="332">
        <v>0</v>
      </c>
      <c r="R668" s="332">
        <v>0</v>
      </c>
      <c r="S668" s="332">
        <v>0</v>
      </c>
      <c r="U668" s="319"/>
    </row>
    <row r="669" spans="2:21" ht="17.25" customHeight="1">
      <c r="B669" s="333"/>
      <c r="C669" s="333"/>
      <c r="D669" s="333">
        <v>4010</v>
      </c>
      <c r="E669" s="334" t="s">
        <v>142</v>
      </c>
      <c r="F669" s="335">
        <v>850300</v>
      </c>
      <c r="G669" s="335">
        <v>850300</v>
      </c>
      <c r="H669" s="335">
        <v>850300</v>
      </c>
      <c r="I669" s="335">
        <v>850300</v>
      </c>
      <c r="J669" s="335">
        <v>0</v>
      </c>
      <c r="K669" s="335">
        <v>0</v>
      </c>
      <c r="L669" s="335">
        <v>0</v>
      </c>
      <c r="M669" s="335">
        <v>0</v>
      </c>
      <c r="N669" s="335">
        <v>0</v>
      </c>
      <c r="O669" s="335">
        <v>0</v>
      </c>
      <c r="P669" s="335">
        <v>0</v>
      </c>
      <c r="Q669" s="335">
        <v>0</v>
      </c>
      <c r="R669" s="335">
        <v>0</v>
      </c>
      <c r="S669" s="335">
        <v>0</v>
      </c>
      <c r="U669" s="322"/>
    </row>
    <row r="670" spans="2:21" ht="17.25" customHeight="1">
      <c r="B670" s="333"/>
      <c r="C670" s="333"/>
      <c r="D670" s="333">
        <v>4040</v>
      </c>
      <c r="E670" s="334" t="s">
        <v>143</v>
      </c>
      <c r="F670" s="335">
        <v>74796</v>
      </c>
      <c r="G670" s="335">
        <v>74796</v>
      </c>
      <c r="H670" s="335">
        <v>74796</v>
      </c>
      <c r="I670" s="335">
        <v>74796</v>
      </c>
      <c r="J670" s="335">
        <v>0</v>
      </c>
      <c r="K670" s="335">
        <v>0</v>
      </c>
      <c r="L670" s="335">
        <v>0</v>
      </c>
      <c r="M670" s="335">
        <v>0</v>
      </c>
      <c r="N670" s="335">
        <v>0</v>
      </c>
      <c r="O670" s="335">
        <v>0</v>
      </c>
      <c r="P670" s="335">
        <v>0</v>
      </c>
      <c r="Q670" s="335">
        <v>0</v>
      </c>
      <c r="R670" s="335">
        <v>0</v>
      </c>
      <c r="S670" s="335">
        <v>0</v>
      </c>
      <c r="U670" s="322"/>
    </row>
    <row r="671" spans="2:21" ht="17.25" customHeight="1">
      <c r="B671" s="333"/>
      <c r="C671" s="333"/>
      <c r="D671" s="333">
        <v>4110</v>
      </c>
      <c r="E671" s="334" t="s">
        <v>144</v>
      </c>
      <c r="F671" s="335">
        <v>149175</v>
      </c>
      <c r="G671" s="335">
        <v>149175</v>
      </c>
      <c r="H671" s="335">
        <v>149175</v>
      </c>
      <c r="I671" s="335">
        <v>149175</v>
      </c>
      <c r="J671" s="335">
        <v>0</v>
      </c>
      <c r="K671" s="335">
        <v>0</v>
      </c>
      <c r="L671" s="335">
        <v>0</v>
      </c>
      <c r="M671" s="335">
        <v>0</v>
      </c>
      <c r="N671" s="335">
        <v>0</v>
      </c>
      <c r="O671" s="335">
        <v>0</v>
      </c>
      <c r="P671" s="335">
        <v>0</v>
      </c>
      <c r="Q671" s="335">
        <v>0</v>
      </c>
      <c r="R671" s="335">
        <v>0</v>
      </c>
      <c r="S671" s="335">
        <v>0</v>
      </c>
      <c r="U671" s="322"/>
    </row>
    <row r="672" spans="2:21" ht="17.25" customHeight="1">
      <c r="B672" s="333"/>
      <c r="C672" s="333"/>
      <c r="D672" s="333">
        <v>4120</v>
      </c>
      <c r="E672" s="334" t="s">
        <v>145</v>
      </c>
      <c r="F672" s="335">
        <v>21526</v>
      </c>
      <c r="G672" s="335">
        <v>21526</v>
      </c>
      <c r="H672" s="335">
        <v>21526</v>
      </c>
      <c r="I672" s="335">
        <v>21526</v>
      </c>
      <c r="J672" s="335">
        <v>0</v>
      </c>
      <c r="K672" s="335">
        <v>0</v>
      </c>
      <c r="L672" s="335">
        <v>0</v>
      </c>
      <c r="M672" s="335">
        <v>0</v>
      </c>
      <c r="N672" s="335">
        <v>0</v>
      </c>
      <c r="O672" s="335">
        <v>0</v>
      </c>
      <c r="P672" s="335">
        <v>0</v>
      </c>
      <c r="Q672" s="335">
        <v>0</v>
      </c>
      <c r="R672" s="335">
        <v>0</v>
      </c>
      <c r="S672" s="335">
        <v>0</v>
      </c>
      <c r="U672" s="322"/>
    </row>
    <row r="673" spans="2:21" ht="17.25" customHeight="1">
      <c r="B673" s="333"/>
      <c r="C673" s="333"/>
      <c r="D673" s="333">
        <v>4170</v>
      </c>
      <c r="E673" s="334" t="s">
        <v>147</v>
      </c>
      <c r="F673" s="335">
        <v>4000</v>
      </c>
      <c r="G673" s="335">
        <v>4000</v>
      </c>
      <c r="H673" s="335">
        <v>4000</v>
      </c>
      <c r="I673" s="335">
        <v>4000</v>
      </c>
      <c r="J673" s="335">
        <v>0</v>
      </c>
      <c r="K673" s="335">
        <v>0</v>
      </c>
      <c r="L673" s="335">
        <v>0</v>
      </c>
      <c r="M673" s="335">
        <v>0</v>
      </c>
      <c r="N673" s="335">
        <v>0</v>
      </c>
      <c r="O673" s="335">
        <v>0</v>
      </c>
      <c r="P673" s="335">
        <v>0</v>
      </c>
      <c r="Q673" s="335">
        <v>0</v>
      </c>
      <c r="R673" s="335">
        <v>0</v>
      </c>
      <c r="S673" s="335">
        <v>0</v>
      </c>
      <c r="U673" s="322"/>
    </row>
    <row r="674" spans="2:21" ht="17.25" customHeight="1">
      <c r="B674" s="333"/>
      <c r="C674" s="333"/>
      <c r="D674" s="333">
        <v>4210</v>
      </c>
      <c r="E674" s="334" t="s">
        <v>136</v>
      </c>
      <c r="F674" s="335">
        <v>15000</v>
      </c>
      <c r="G674" s="335">
        <v>15000</v>
      </c>
      <c r="H674" s="335">
        <v>15000</v>
      </c>
      <c r="I674" s="335">
        <v>0</v>
      </c>
      <c r="J674" s="335">
        <v>15000</v>
      </c>
      <c r="K674" s="335">
        <v>0</v>
      </c>
      <c r="L674" s="335">
        <v>0</v>
      </c>
      <c r="M674" s="335">
        <v>0</v>
      </c>
      <c r="N674" s="335">
        <v>0</v>
      </c>
      <c r="O674" s="335">
        <v>0</v>
      </c>
      <c r="P674" s="335">
        <v>0</v>
      </c>
      <c r="Q674" s="335">
        <v>0</v>
      </c>
      <c r="R674" s="335">
        <v>0</v>
      </c>
      <c r="S674" s="335">
        <v>0</v>
      </c>
      <c r="U674" s="322"/>
    </row>
    <row r="675" spans="2:21" ht="17.25" customHeight="1">
      <c r="B675" s="333"/>
      <c r="C675" s="333"/>
      <c r="D675" s="333">
        <v>4260</v>
      </c>
      <c r="E675" s="334" t="s">
        <v>148</v>
      </c>
      <c r="F675" s="335">
        <v>145000</v>
      </c>
      <c r="G675" s="335">
        <v>145000</v>
      </c>
      <c r="H675" s="335">
        <v>145000</v>
      </c>
      <c r="I675" s="335">
        <v>0</v>
      </c>
      <c r="J675" s="335">
        <v>145000</v>
      </c>
      <c r="K675" s="335">
        <v>0</v>
      </c>
      <c r="L675" s="335">
        <v>0</v>
      </c>
      <c r="M675" s="335">
        <v>0</v>
      </c>
      <c r="N675" s="335">
        <v>0</v>
      </c>
      <c r="O675" s="335">
        <v>0</v>
      </c>
      <c r="P675" s="335">
        <v>0</v>
      </c>
      <c r="Q675" s="335">
        <v>0</v>
      </c>
      <c r="R675" s="335">
        <v>0</v>
      </c>
      <c r="S675" s="335">
        <v>0</v>
      </c>
      <c r="U675" s="322"/>
    </row>
    <row r="676" spans="2:21" ht="17.25" customHeight="1">
      <c r="B676" s="333"/>
      <c r="C676" s="333"/>
      <c r="D676" s="333">
        <v>4270</v>
      </c>
      <c r="E676" s="334" t="s">
        <v>149</v>
      </c>
      <c r="F676" s="335">
        <v>10000</v>
      </c>
      <c r="G676" s="335">
        <v>10000</v>
      </c>
      <c r="H676" s="335">
        <v>10000</v>
      </c>
      <c r="I676" s="335">
        <v>0</v>
      </c>
      <c r="J676" s="335">
        <v>10000</v>
      </c>
      <c r="K676" s="335">
        <v>0</v>
      </c>
      <c r="L676" s="335">
        <v>0</v>
      </c>
      <c r="M676" s="335">
        <v>0</v>
      </c>
      <c r="N676" s="335">
        <v>0</v>
      </c>
      <c r="O676" s="335">
        <v>0</v>
      </c>
      <c r="P676" s="335">
        <v>0</v>
      </c>
      <c r="Q676" s="335">
        <v>0</v>
      </c>
      <c r="R676" s="335">
        <v>0</v>
      </c>
      <c r="S676" s="335">
        <v>0</v>
      </c>
      <c r="U676" s="322"/>
    </row>
    <row r="677" spans="2:21" ht="17.25" customHeight="1">
      <c r="B677" s="333"/>
      <c r="C677" s="333"/>
      <c r="D677" s="333">
        <v>4280</v>
      </c>
      <c r="E677" s="334" t="s">
        <v>170</v>
      </c>
      <c r="F677" s="335">
        <v>400</v>
      </c>
      <c r="G677" s="335">
        <v>400</v>
      </c>
      <c r="H677" s="335">
        <v>400</v>
      </c>
      <c r="I677" s="335">
        <v>0</v>
      </c>
      <c r="J677" s="335">
        <v>400</v>
      </c>
      <c r="K677" s="335">
        <v>0</v>
      </c>
      <c r="L677" s="335">
        <v>0</v>
      </c>
      <c r="M677" s="335">
        <v>0</v>
      </c>
      <c r="N677" s="335">
        <v>0</v>
      </c>
      <c r="O677" s="335">
        <v>0</v>
      </c>
      <c r="P677" s="335">
        <v>0</v>
      </c>
      <c r="Q677" s="335">
        <v>0</v>
      </c>
      <c r="R677" s="335">
        <v>0</v>
      </c>
      <c r="S677" s="335">
        <v>0</v>
      </c>
      <c r="U677" s="322"/>
    </row>
    <row r="678" spans="2:21" ht="17.25" customHeight="1">
      <c r="B678" s="333"/>
      <c r="C678" s="333"/>
      <c r="D678" s="333">
        <v>4300</v>
      </c>
      <c r="E678" s="334" t="s">
        <v>129</v>
      </c>
      <c r="F678" s="335">
        <v>15000</v>
      </c>
      <c r="G678" s="335">
        <v>15000</v>
      </c>
      <c r="H678" s="335">
        <v>15000</v>
      </c>
      <c r="I678" s="335">
        <v>0</v>
      </c>
      <c r="J678" s="335">
        <v>15000</v>
      </c>
      <c r="K678" s="335">
        <v>0</v>
      </c>
      <c r="L678" s="335">
        <v>0</v>
      </c>
      <c r="M678" s="335">
        <v>0</v>
      </c>
      <c r="N678" s="335">
        <v>0</v>
      </c>
      <c r="O678" s="335">
        <v>0</v>
      </c>
      <c r="P678" s="335">
        <v>0</v>
      </c>
      <c r="Q678" s="335">
        <v>0</v>
      </c>
      <c r="R678" s="335">
        <v>0</v>
      </c>
      <c r="S678" s="335">
        <v>0</v>
      </c>
      <c r="U678" s="322"/>
    </row>
    <row r="679" spans="2:21" ht="19.5" customHeight="1">
      <c r="B679" s="333"/>
      <c r="C679" s="333"/>
      <c r="D679" s="333">
        <v>4360</v>
      </c>
      <c r="E679" s="334" t="s">
        <v>150</v>
      </c>
      <c r="F679" s="335">
        <v>3700</v>
      </c>
      <c r="G679" s="335">
        <v>3700</v>
      </c>
      <c r="H679" s="335">
        <v>3700</v>
      </c>
      <c r="I679" s="335">
        <v>0</v>
      </c>
      <c r="J679" s="335">
        <v>3700</v>
      </c>
      <c r="K679" s="335">
        <v>0</v>
      </c>
      <c r="L679" s="335">
        <v>0</v>
      </c>
      <c r="M679" s="335">
        <v>0</v>
      </c>
      <c r="N679" s="335">
        <v>0</v>
      </c>
      <c r="O679" s="335">
        <v>0</v>
      </c>
      <c r="P679" s="335">
        <v>0</v>
      </c>
      <c r="Q679" s="335">
        <v>0</v>
      </c>
      <c r="R679" s="335">
        <v>0</v>
      </c>
      <c r="S679" s="335">
        <v>0</v>
      </c>
      <c r="U679" s="322"/>
    </row>
    <row r="680" spans="2:21" ht="17.25" customHeight="1">
      <c r="B680" s="333"/>
      <c r="C680" s="333"/>
      <c r="D680" s="333">
        <v>4430</v>
      </c>
      <c r="E680" s="334" t="s">
        <v>152</v>
      </c>
      <c r="F680" s="335">
        <v>3000</v>
      </c>
      <c r="G680" s="335">
        <v>3000</v>
      </c>
      <c r="H680" s="335">
        <v>3000</v>
      </c>
      <c r="I680" s="335">
        <v>0</v>
      </c>
      <c r="J680" s="335">
        <v>3000</v>
      </c>
      <c r="K680" s="335">
        <v>0</v>
      </c>
      <c r="L680" s="335">
        <v>0</v>
      </c>
      <c r="M680" s="335">
        <v>0</v>
      </c>
      <c r="N680" s="335">
        <v>0</v>
      </c>
      <c r="O680" s="335">
        <v>0</v>
      </c>
      <c r="P680" s="335">
        <v>0</v>
      </c>
      <c r="Q680" s="335">
        <v>0</v>
      </c>
      <c r="R680" s="335">
        <v>0</v>
      </c>
      <c r="S680" s="335">
        <v>0</v>
      </c>
      <c r="U680" s="322"/>
    </row>
    <row r="681" spans="2:21" ht="18.75" customHeight="1">
      <c r="B681" s="333"/>
      <c r="C681" s="333"/>
      <c r="D681" s="333">
        <v>4440</v>
      </c>
      <c r="E681" s="334" t="s">
        <v>153</v>
      </c>
      <c r="F681" s="335">
        <v>38162</v>
      </c>
      <c r="G681" s="335">
        <v>38162</v>
      </c>
      <c r="H681" s="335">
        <v>38162</v>
      </c>
      <c r="I681" s="335">
        <v>0</v>
      </c>
      <c r="J681" s="335">
        <v>38162</v>
      </c>
      <c r="K681" s="335">
        <v>0</v>
      </c>
      <c r="L681" s="335">
        <v>0</v>
      </c>
      <c r="M681" s="335">
        <v>0</v>
      </c>
      <c r="N681" s="335">
        <v>0</v>
      </c>
      <c r="O681" s="335">
        <v>0</v>
      </c>
      <c r="P681" s="335">
        <v>0</v>
      </c>
      <c r="Q681" s="335">
        <v>0</v>
      </c>
      <c r="R681" s="335">
        <v>0</v>
      </c>
      <c r="S681" s="335">
        <v>0</v>
      </c>
      <c r="U681" s="322"/>
    </row>
    <row r="682" spans="2:21" ht="25.5" customHeight="1">
      <c r="B682" s="333"/>
      <c r="C682" s="333"/>
      <c r="D682" s="333">
        <v>4700</v>
      </c>
      <c r="E682" s="334" t="s">
        <v>157</v>
      </c>
      <c r="F682" s="335">
        <v>3000</v>
      </c>
      <c r="G682" s="335">
        <v>3000</v>
      </c>
      <c r="H682" s="335">
        <v>3000</v>
      </c>
      <c r="I682" s="335">
        <v>0</v>
      </c>
      <c r="J682" s="335">
        <v>3000</v>
      </c>
      <c r="K682" s="335">
        <v>0</v>
      </c>
      <c r="L682" s="335">
        <v>0</v>
      </c>
      <c r="M682" s="335">
        <v>0</v>
      </c>
      <c r="N682" s="335">
        <v>0</v>
      </c>
      <c r="O682" s="335">
        <v>0</v>
      </c>
      <c r="P682" s="335">
        <v>0</v>
      </c>
      <c r="Q682" s="335">
        <v>0</v>
      </c>
      <c r="R682" s="335">
        <v>0</v>
      </c>
      <c r="S682" s="335">
        <v>0</v>
      </c>
      <c r="U682" s="322"/>
    </row>
    <row r="683" spans="2:21" s="318" customFormat="1" ht="17.25" customHeight="1">
      <c r="B683" s="329"/>
      <c r="C683" s="329">
        <v>85415</v>
      </c>
      <c r="D683" s="329"/>
      <c r="E683" s="331" t="s">
        <v>220</v>
      </c>
      <c r="F683" s="332">
        <v>20000</v>
      </c>
      <c r="G683" s="332">
        <v>20000</v>
      </c>
      <c r="H683" s="332">
        <v>0</v>
      </c>
      <c r="I683" s="332">
        <v>0</v>
      </c>
      <c r="J683" s="332">
        <v>0</v>
      </c>
      <c r="K683" s="332">
        <v>0</v>
      </c>
      <c r="L683" s="332">
        <v>20000</v>
      </c>
      <c r="M683" s="332">
        <v>0</v>
      </c>
      <c r="N683" s="332">
        <v>0</v>
      </c>
      <c r="O683" s="332">
        <v>0</v>
      </c>
      <c r="P683" s="332">
        <v>0</v>
      </c>
      <c r="Q683" s="332">
        <v>0</v>
      </c>
      <c r="R683" s="332">
        <v>0</v>
      </c>
      <c r="S683" s="332">
        <v>0</v>
      </c>
      <c r="U683" s="319"/>
    </row>
    <row r="684" spans="2:21" ht="17.25" customHeight="1">
      <c r="B684" s="333"/>
      <c r="C684" s="333"/>
      <c r="D684" s="333">
        <v>3240</v>
      </c>
      <c r="E684" s="334" t="s">
        <v>199</v>
      </c>
      <c r="F684" s="335">
        <v>20000</v>
      </c>
      <c r="G684" s="335">
        <v>20000</v>
      </c>
      <c r="H684" s="335">
        <v>0</v>
      </c>
      <c r="I684" s="335">
        <v>0</v>
      </c>
      <c r="J684" s="335">
        <v>0</v>
      </c>
      <c r="K684" s="335">
        <v>0</v>
      </c>
      <c r="L684" s="335">
        <v>20000</v>
      </c>
      <c r="M684" s="335">
        <v>0</v>
      </c>
      <c r="N684" s="335">
        <v>0</v>
      </c>
      <c r="O684" s="335">
        <v>0</v>
      </c>
      <c r="P684" s="335">
        <v>0</v>
      </c>
      <c r="Q684" s="335">
        <v>0</v>
      </c>
      <c r="R684" s="335">
        <v>0</v>
      </c>
      <c r="S684" s="335">
        <v>0</v>
      </c>
      <c r="U684" s="322"/>
    </row>
    <row r="685" spans="2:21" s="318" customFormat="1" ht="17.25" customHeight="1">
      <c r="B685" s="329"/>
      <c r="C685" s="329">
        <v>85421</v>
      </c>
      <c r="D685" s="329"/>
      <c r="E685" s="331" t="s">
        <v>98</v>
      </c>
      <c r="F685" s="332">
        <v>3015066</v>
      </c>
      <c r="G685" s="332">
        <v>3015066</v>
      </c>
      <c r="H685" s="332">
        <v>3010066</v>
      </c>
      <c r="I685" s="332">
        <v>2554431</v>
      </c>
      <c r="J685" s="332">
        <v>455635</v>
      </c>
      <c r="K685" s="332">
        <v>0</v>
      </c>
      <c r="L685" s="332">
        <v>5000</v>
      </c>
      <c r="M685" s="332">
        <v>0</v>
      </c>
      <c r="N685" s="332">
        <v>0</v>
      </c>
      <c r="O685" s="332">
        <v>0</v>
      </c>
      <c r="P685" s="332">
        <v>0</v>
      </c>
      <c r="Q685" s="332">
        <v>0</v>
      </c>
      <c r="R685" s="332">
        <v>0</v>
      </c>
      <c r="S685" s="332">
        <v>0</v>
      </c>
      <c r="U685" s="319"/>
    </row>
    <row r="686" spans="2:21" ht="17.25" customHeight="1">
      <c r="B686" s="333"/>
      <c r="C686" s="333"/>
      <c r="D686" s="333">
        <v>3020</v>
      </c>
      <c r="E686" s="334" t="s">
        <v>141</v>
      </c>
      <c r="F686" s="335">
        <v>5000</v>
      </c>
      <c r="G686" s="335">
        <v>5000</v>
      </c>
      <c r="H686" s="335">
        <v>0</v>
      </c>
      <c r="I686" s="335">
        <v>0</v>
      </c>
      <c r="J686" s="335">
        <v>0</v>
      </c>
      <c r="K686" s="335">
        <v>0</v>
      </c>
      <c r="L686" s="335">
        <v>5000</v>
      </c>
      <c r="M686" s="335">
        <v>0</v>
      </c>
      <c r="N686" s="335">
        <v>0</v>
      </c>
      <c r="O686" s="335">
        <v>0</v>
      </c>
      <c r="P686" s="335">
        <v>0</v>
      </c>
      <c r="Q686" s="335">
        <v>0</v>
      </c>
      <c r="R686" s="335">
        <v>0</v>
      </c>
      <c r="S686" s="335">
        <v>0</v>
      </c>
      <c r="U686" s="322"/>
    </row>
    <row r="687" spans="2:21" ht="17.25" customHeight="1">
      <c r="B687" s="333"/>
      <c r="C687" s="333"/>
      <c r="D687" s="333">
        <v>4010</v>
      </c>
      <c r="E687" s="334" t="s">
        <v>142</v>
      </c>
      <c r="F687" s="335">
        <v>1956300</v>
      </c>
      <c r="G687" s="335">
        <v>1956300</v>
      </c>
      <c r="H687" s="335">
        <v>1956300</v>
      </c>
      <c r="I687" s="335">
        <v>1956300</v>
      </c>
      <c r="J687" s="335">
        <v>0</v>
      </c>
      <c r="K687" s="335">
        <v>0</v>
      </c>
      <c r="L687" s="335">
        <v>0</v>
      </c>
      <c r="M687" s="335">
        <v>0</v>
      </c>
      <c r="N687" s="335">
        <v>0</v>
      </c>
      <c r="O687" s="335">
        <v>0</v>
      </c>
      <c r="P687" s="335">
        <v>0</v>
      </c>
      <c r="Q687" s="335">
        <v>0</v>
      </c>
      <c r="R687" s="335">
        <v>0</v>
      </c>
      <c r="S687" s="335">
        <v>0</v>
      </c>
      <c r="U687" s="322"/>
    </row>
    <row r="688" spans="2:21" ht="17.25" customHeight="1">
      <c r="B688" s="333"/>
      <c r="C688" s="333"/>
      <c r="D688" s="333">
        <v>4040</v>
      </c>
      <c r="E688" s="334" t="s">
        <v>143</v>
      </c>
      <c r="F688" s="335">
        <v>179553</v>
      </c>
      <c r="G688" s="335">
        <v>179553</v>
      </c>
      <c r="H688" s="335">
        <v>179553</v>
      </c>
      <c r="I688" s="335">
        <v>179553</v>
      </c>
      <c r="J688" s="335">
        <v>0</v>
      </c>
      <c r="K688" s="335">
        <v>0</v>
      </c>
      <c r="L688" s="335">
        <v>0</v>
      </c>
      <c r="M688" s="335">
        <v>0</v>
      </c>
      <c r="N688" s="335">
        <v>0</v>
      </c>
      <c r="O688" s="335">
        <v>0</v>
      </c>
      <c r="P688" s="335">
        <v>0</v>
      </c>
      <c r="Q688" s="335">
        <v>0</v>
      </c>
      <c r="R688" s="335">
        <v>0</v>
      </c>
      <c r="S688" s="335">
        <v>0</v>
      </c>
      <c r="U688" s="322"/>
    </row>
    <row r="689" spans="2:21" ht="17.25" customHeight="1">
      <c r="B689" s="333"/>
      <c r="C689" s="333"/>
      <c r="D689" s="333">
        <v>4110</v>
      </c>
      <c r="E689" s="334" t="s">
        <v>144</v>
      </c>
      <c r="F689" s="335">
        <v>341178</v>
      </c>
      <c r="G689" s="335">
        <v>341178</v>
      </c>
      <c r="H689" s="335">
        <v>341178</v>
      </c>
      <c r="I689" s="335">
        <v>341178</v>
      </c>
      <c r="J689" s="335">
        <v>0</v>
      </c>
      <c r="K689" s="335">
        <v>0</v>
      </c>
      <c r="L689" s="335">
        <v>0</v>
      </c>
      <c r="M689" s="335">
        <v>0</v>
      </c>
      <c r="N689" s="335">
        <v>0</v>
      </c>
      <c r="O689" s="335">
        <v>0</v>
      </c>
      <c r="P689" s="335">
        <v>0</v>
      </c>
      <c r="Q689" s="335">
        <v>0</v>
      </c>
      <c r="R689" s="335">
        <v>0</v>
      </c>
      <c r="S689" s="335">
        <v>0</v>
      </c>
      <c r="U689" s="322"/>
    </row>
    <row r="690" spans="2:21" ht="17.25" customHeight="1">
      <c r="B690" s="333"/>
      <c r="C690" s="333"/>
      <c r="D690" s="333">
        <v>4120</v>
      </c>
      <c r="E690" s="334" t="s">
        <v>145</v>
      </c>
      <c r="F690" s="335">
        <v>39200</v>
      </c>
      <c r="G690" s="335">
        <v>39200</v>
      </c>
      <c r="H690" s="335">
        <v>39200</v>
      </c>
      <c r="I690" s="335">
        <v>39200</v>
      </c>
      <c r="J690" s="335">
        <v>0</v>
      </c>
      <c r="K690" s="335">
        <v>0</v>
      </c>
      <c r="L690" s="335">
        <v>0</v>
      </c>
      <c r="M690" s="335">
        <v>0</v>
      </c>
      <c r="N690" s="335">
        <v>0</v>
      </c>
      <c r="O690" s="335">
        <v>0</v>
      </c>
      <c r="P690" s="335">
        <v>0</v>
      </c>
      <c r="Q690" s="335">
        <v>0</v>
      </c>
      <c r="R690" s="335">
        <v>0</v>
      </c>
      <c r="S690" s="335">
        <v>0</v>
      </c>
      <c r="U690" s="322"/>
    </row>
    <row r="691" spans="2:21" ht="24.75" customHeight="1">
      <c r="B691" s="333"/>
      <c r="C691" s="333"/>
      <c r="D691" s="333">
        <v>4140</v>
      </c>
      <c r="E691" s="334" t="s">
        <v>146</v>
      </c>
      <c r="F691" s="335">
        <v>200</v>
      </c>
      <c r="G691" s="335">
        <v>200</v>
      </c>
      <c r="H691" s="335">
        <v>200</v>
      </c>
      <c r="I691" s="335">
        <v>0</v>
      </c>
      <c r="J691" s="335">
        <v>200</v>
      </c>
      <c r="K691" s="335">
        <v>0</v>
      </c>
      <c r="L691" s="335">
        <v>0</v>
      </c>
      <c r="M691" s="335">
        <v>0</v>
      </c>
      <c r="N691" s="335">
        <v>0</v>
      </c>
      <c r="O691" s="335">
        <v>0</v>
      </c>
      <c r="P691" s="335">
        <v>0</v>
      </c>
      <c r="Q691" s="335">
        <v>0</v>
      </c>
      <c r="R691" s="335">
        <v>0</v>
      </c>
      <c r="S691" s="335">
        <v>0</v>
      </c>
      <c r="U691" s="322"/>
    </row>
    <row r="692" spans="2:21" ht="17.25" customHeight="1">
      <c r="B692" s="333"/>
      <c r="C692" s="333"/>
      <c r="D692" s="333">
        <v>4170</v>
      </c>
      <c r="E692" s="334" t="s">
        <v>147</v>
      </c>
      <c r="F692" s="335">
        <v>8000</v>
      </c>
      <c r="G692" s="335">
        <v>8000</v>
      </c>
      <c r="H692" s="335">
        <v>8000</v>
      </c>
      <c r="I692" s="335">
        <v>8000</v>
      </c>
      <c r="J692" s="335">
        <v>0</v>
      </c>
      <c r="K692" s="335">
        <v>0</v>
      </c>
      <c r="L692" s="335">
        <v>0</v>
      </c>
      <c r="M692" s="335">
        <v>0</v>
      </c>
      <c r="N692" s="335">
        <v>0</v>
      </c>
      <c r="O692" s="335">
        <v>0</v>
      </c>
      <c r="P692" s="335">
        <v>0</v>
      </c>
      <c r="Q692" s="335">
        <v>0</v>
      </c>
      <c r="R692" s="335">
        <v>0</v>
      </c>
      <c r="S692" s="335">
        <v>0</v>
      </c>
      <c r="U692" s="322"/>
    </row>
    <row r="693" spans="2:21" ht="17.25" customHeight="1">
      <c r="B693" s="333"/>
      <c r="C693" s="333"/>
      <c r="D693" s="333">
        <v>4210</v>
      </c>
      <c r="E693" s="334" t="s">
        <v>136</v>
      </c>
      <c r="F693" s="335">
        <v>40000</v>
      </c>
      <c r="G693" s="335">
        <v>40000</v>
      </c>
      <c r="H693" s="335">
        <v>40000</v>
      </c>
      <c r="I693" s="335">
        <v>0</v>
      </c>
      <c r="J693" s="335">
        <v>40000</v>
      </c>
      <c r="K693" s="335">
        <v>0</v>
      </c>
      <c r="L693" s="335">
        <v>0</v>
      </c>
      <c r="M693" s="335">
        <v>0</v>
      </c>
      <c r="N693" s="335">
        <v>0</v>
      </c>
      <c r="O693" s="335">
        <v>0</v>
      </c>
      <c r="P693" s="335">
        <v>0</v>
      </c>
      <c r="Q693" s="335">
        <v>0</v>
      </c>
      <c r="R693" s="335">
        <v>0</v>
      </c>
      <c r="S693" s="335">
        <v>0</v>
      </c>
      <c r="U693" s="322"/>
    </row>
    <row r="694" spans="2:21" ht="17.25" customHeight="1">
      <c r="B694" s="333"/>
      <c r="C694" s="333"/>
      <c r="D694" s="333">
        <v>4220</v>
      </c>
      <c r="E694" s="334" t="s">
        <v>186</v>
      </c>
      <c r="F694" s="335">
        <v>130000</v>
      </c>
      <c r="G694" s="335">
        <v>130000</v>
      </c>
      <c r="H694" s="335">
        <v>130000</v>
      </c>
      <c r="I694" s="335">
        <v>0</v>
      </c>
      <c r="J694" s="335">
        <v>130000</v>
      </c>
      <c r="K694" s="335">
        <v>0</v>
      </c>
      <c r="L694" s="335">
        <v>0</v>
      </c>
      <c r="M694" s="335">
        <v>0</v>
      </c>
      <c r="N694" s="335">
        <v>0</v>
      </c>
      <c r="O694" s="335">
        <v>0</v>
      </c>
      <c r="P694" s="335">
        <v>0</v>
      </c>
      <c r="Q694" s="335">
        <v>0</v>
      </c>
      <c r="R694" s="335">
        <v>0</v>
      </c>
      <c r="S694" s="335">
        <v>0</v>
      </c>
      <c r="U694" s="322"/>
    </row>
    <row r="695" spans="2:21" ht="17.25" customHeight="1">
      <c r="B695" s="333"/>
      <c r="C695" s="333"/>
      <c r="D695" s="333">
        <v>4240</v>
      </c>
      <c r="E695" s="334" t="s">
        <v>467</v>
      </c>
      <c r="F695" s="335">
        <v>2000</v>
      </c>
      <c r="G695" s="335">
        <v>2000</v>
      </c>
      <c r="H695" s="335">
        <v>2000</v>
      </c>
      <c r="I695" s="335">
        <v>0</v>
      </c>
      <c r="J695" s="335">
        <v>2000</v>
      </c>
      <c r="K695" s="335">
        <v>0</v>
      </c>
      <c r="L695" s="335">
        <v>0</v>
      </c>
      <c r="M695" s="335">
        <v>0</v>
      </c>
      <c r="N695" s="335">
        <v>0</v>
      </c>
      <c r="O695" s="335">
        <v>0</v>
      </c>
      <c r="P695" s="335">
        <v>0</v>
      </c>
      <c r="Q695" s="335">
        <v>0</v>
      </c>
      <c r="R695" s="335">
        <v>0</v>
      </c>
      <c r="S695" s="335">
        <v>0</v>
      </c>
      <c r="U695" s="322"/>
    </row>
    <row r="696" spans="2:21" ht="17.25" customHeight="1">
      <c r="B696" s="333"/>
      <c r="C696" s="333"/>
      <c r="D696" s="333">
        <v>4260</v>
      </c>
      <c r="E696" s="334" t="s">
        <v>148</v>
      </c>
      <c r="F696" s="335">
        <v>85000</v>
      </c>
      <c r="G696" s="335">
        <v>85000</v>
      </c>
      <c r="H696" s="335">
        <v>85000</v>
      </c>
      <c r="I696" s="335">
        <v>0</v>
      </c>
      <c r="J696" s="335">
        <v>85000</v>
      </c>
      <c r="K696" s="335">
        <v>0</v>
      </c>
      <c r="L696" s="335">
        <v>0</v>
      </c>
      <c r="M696" s="335">
        <v>0</v>
      </c>
      <c r="N696" s="335">
        <v>0</v>
      </c>
      <c r="O696" s="335">
        <v>0</v>
      </c>
      <c r="P696" s="335">
        <v>0</v>
      </c>
      <c r="Q696" s="335">
        <v>0</v>
      </c>
      <c r="R696" s="335">
        <v>0</v>
      </c>
      <c r="S696" s="335">
        <v>0</v>
      </c>
      <c r="U696" s="322"/>
    </row>
    <row r="697" spans="2:21" ht="17.25" customHeight="1">
      <c r="B697" s="333"/>
      <c r="C697" s="333"/>
      <c r="D697" s="333">
        <v>4270</v>
      </c>
      <c r="E697" s="334" t="s">
        <v>149</v>
      </c>
      <c r="F697" s="335">
        <v>10000</v>
      </c>
      <c r="G697" s="335">
        <v>10000</v>
      </c>
      <c r="H697" s="335">
        <v>10000</v>
      </c>
      <c r="I697" s="335">
        <v>0</v>
      </c>
      <c r="J697" s="335">
        <v>10000</v>
      </c>
      <c r="K697" s="335">
        <v>0</v>
      </c>
      <c r="L697" s="335">
        <v>0</v>
      </c>
      <c r="M697" s="335">
        <v>0</v>
      </c>
      <c r="N697" s="335">
        <v>0</v>
      </c>
      <c r="O697" s="335">
        <v>0</v>
      </c>
      <c r="P697" s="335">
        <v>0</v>
      </c>
      <c r="Q697" s="335">
        <v>0</v>
      </c>
      <c r="R697" s="335">
        <v>0</v>
      </c>
      <c r="S697" s="335">
        <v>0</v>
      </c>
      <c r="U697" s="322"/>
    </row>
    <row r="698" spans="2:21" ht="17.25" customHeight="1">
      <c r="B698" s="333"/>
      <c r="C698" s="333"/>
      <c r="D698" s="333">
        <v>4280</v>
      </c>
      <c r="E698" s="334" t="s">
        <v>170</v>
      </c>
      <c r="F698" s="335">
        <v>2000</v>
      </c>
      <c r="G698" s="335">
        <v>2000</v>
      </c>
      <c r="H698" s="335">
        <v>2000</v>
      </c>
      <c r="I698" s="335">
        <v>0</v>
      </c>
      <c r="J698" s="335">
        <v>2000</v>
      </c>
      <c r="K698" s="335">
        <v>0</v>
      </c>
      <c r="L698" s="335">
        <v>0</v>
      </c>
      <c r="M698" s="335">
        <v>0</v>
      </c>
      <c r="N698" s="335">
        <v>0</v>
      </c>
      <c r="O698" s="335">
        <v>0</v>
      </c>
      <c r="P698" s="335">
        <v>0</v>
      </c>
      <c r="Q698" s="335">
        <v>0</v>
      </c>
      <c r="R698" s="335">
        <v>0</v>
      </c>
      <c r="S698" s="335">
        <v>0</v>
      </c>
      <c r="U698" s="322"/>
    </row>
    <row r="699" spans="2:21" ht="17.25" customHeight="1">
      <c r="B699" s="333"/>
      <c r="C699" s="333"/>
      <c r="D699" s="333">
        <v>4300</v>
      </c>
      <c r="E699" s="334" t="s">
        <v>129</v>
      </c>
      <c r="F699" s="335">
        <v>70000</v>
      </c>
      <c r="G699" s="335">
        <v>70000</v>
      </c>
      <c r="H699" s="335">
        <v>70000</v>
      </c>
      <c r="I699" s="335">
        <v>0</v>
      </c>
      <c r="J699" s="335">
        <v>70000</v>
      </c>
      <c r="K699" s="335">
        <v>0</v>
      </c>
      <c r="L699" s="335">
        <v>0</v>
      </c>
      <c r="M699" s="335">
        <v>0</v>
      </c>
      <c r="N699" s="335">
        <v>0</v>
      </c>
      <c r="O699" s="335">
        <v>0</v>
      </c>
      <c r="P699" s="335">
        <v>0</v>
      </c>
      <c r="Q699" s="335">
        <v>0</v>
      </c>
      <c r="R699" s="335">
        <v>0</v>
      </c>
      <c r="S699" s="335">
        <v>0</v>
      </c>
      <c r="U699" s="322"/>
    </row>
    <row r="700" spans="2:21" ht="19.5" customHeight="1">
      <c r="B700" s="333"/>
      <c r="C700" s="333"/>
      <c r="D700" s="333">
        <v>4360</v>
      </c>
      <c r="E700" s="334" t="s">
        <v>150</v>
      </c>
      <c r="F700" s="335">
        <v>5000</v>
      </c>
      <c r="G700" s="335">
        <v>5000</v>
      </c>
      <c r="H700" s="335">
        <v>5000</v>
      </c>
      <c r="I700" s="335">
        <v>0</v>
      </c>
      <c r="J700" s="335">
        <v>5000</v>
      </c>
      <c r="K700" s="335">
        <v>0</v>
      </c>
      <c r="L700" s="335">
        <v>0</v>
      </c>
      <c r="M700" s="335">
        <v>0</v>
      </c>
      <c r="N700" s="335">
        <v>0</v>
      </c>
      <c r="O700" s="335">
        <v>0</v>
      </c>
      <c r="P700" s="335">
        <v>0</v>
      </c>
      <c r="Q700" s="335">
        <v>0</v>
      </c>
      <c r="R700" s="335">
        <v>0</v>
      </c>
      <c r="S700" s="335">
        <v>0</v>
      </c>
      <c r="U700" s="322"/>
    </row>
    <row r="701" spans="2:21" ht="24.75" customHeight="1">
      <c r="B701" s="333"/>
      <c r="C701" s="333"/>
      <c r="D701" s="333">
        <v>4390</v>
      </c>
      <c r="E701" s="334" t="s">
        <v>165</v>
      </c>
      <c r="F701" s="335">
        <v>500</v>
      </c>
      <c r="G701" s="335">
        <v>500</v>
      </c>
      <c r="H701" s="335">
        <v>500</v>
      </c>
      <c r="I701" s="335">
        <v>0</v>
      </c>
      <c r="J701" s="335">
        <v>500</v>
      </c>
      <c r="K701" s="335">
        <v>0</v>
      </c>
      <c r="L701" s="335">
        <v>0</v>
      </c>
      <c r="M701" s="335">
        <v>0</v>
      </c>
      <c r="N701" s="335">
        <v>0</v>
      </c>
      <c r="O701" s="335">
        <v>0</v>
      </c>
      <c r="P701" s="335">
        <v>0</v>
      </c>
      <c r="Q701" s="335">
        <v>0</v>
      </c>
      <c r="R701" s="335">
        <v>0</v>
      </c>
      <c r="S701" s="335">
        <v>0</v>
      </c>
      <c r="U701" s="322"/>
    </row>
    <row r="702" spans="2:21" ht="17.25" customHeight="1">
      <c r="B702" s="333"/>
      <c r="C702" s="333"/>
      <c r="D702" s="333">
        <v>4410</v>
      </c>
      <c r="E702" s="334" t="s">
        <v>151</v>
      </c>
      <c r="F702" s="335">
        <v>1000</v>
      </c>
      <c r="G702" s="335">
        <v>1000</v>
      </c>
      <c r="H702" s="335">
        <v>1000</v>
      </c>
      <c r="I702" s="335">
        <v>0</v>
      </c>
      <c r="J702" s="335">
        <v>1000</v>
      </c>
      <c r="K702" s="335">
        <v>0</v>
      </c>
      <c r="L702" s="335">
        <v>0</v>
      </c>
      <c r="M702" s="335">
        <v>0</v>
      </c>
      <c r="N702" s="335">
        <v>0</v>
      </c>
      <c r="O702" s="335">
        <v>0</v>
      </c>
      <c r="P702" s="335">
        <v>0</v>
      </c>
      <c r="Q702" s="335">
        <v>0</v>
      </c>
      <c r="R702" s="335">
        <v>0</v>
      </c>
      <c r="S702" s="335">
        <v>0</v>
      </c>
      <c r="U702" s="322"/>
    </row>
    <row r="703" spans="2:21" ht="17.25" customHeight="1">
      <c r="B703" s="333"/>
      <c r="C703" s="333"/>
      <c r="D703" s="333">
        <v>4430</v>
      </c>
      <c r="E703" s="334" t="s">
        <v>152</v>
      </c>
      <c r="F703" s="335">
        <v>5000</v>
      </c>
      <c r="G703" s="335">
        <v>5000</v>
      </c>
      <c r="H703" s="335">
        <v>5000</v>
      </c>
      <c r="I703" s="335">
        <v>0</v>
      </c>
      <c r="J703" s="335">
        <v>5000</v>
      </c>
      <c r="K703" s="335">
        <v>0</v>
      </c>
      <c r="L703" s="335">
        <v>0</v>
      </c>
      <c r="M703" s="335">
        <v>0</v>
      </c>
      <c r="N703" s="335">
        <v>0</v>
      </c>
      <c r="O703" s="335">
        <v>0</v>
      </c>
      <c r="P703" s="335">
        <v>0</v>
      </c>
      <c r="Q703" s="335">
        <v>0</v>
      </c>
      <c r="R703" s="335">
        <v>0</v>
      </c>
      <c r="S703" s="335">
        <v>0</v>
      </c>
      <c r="U703" s="322"/>
    </row>
    <row r="704" spans="2:21" ht="18.75" customHeight="1">
      <c r="B704" s="333"/>
      <c r="C704" s="333"/>
      <c r="D704" s="333">
        <v>4440</v>
      </c>
      <c r="E704" s="334" t="s">
        <v>153</v>
      </c>
      <c r="F704" s="335">
        <v>103935</v>
      </c>
      <c r="G704" s="335">
        <v>103935</v>
      </c>
      <c r="H704" s="335">
        <v>103935</v>
      </c>
      <c r="I704" s="335">
        <v>0</v>
      </c>
      <c r="J704" s="335">
        <v>103935</v>
      </c>
      <c r="K704" s="335">
        <v>0</v>
      </c>
      <c r="L704" s="335">
        <v>0</v>
      </c>
      <c r="M704" s="335">
        <v>0</v>
      </c>
      <c r="N704" s="335">
        <v>0</v>
      </c>
      <c r="O704" s="335">
        <v>0</v>
      </c>
      <c r="P704" s="335">
        <v>0</v>
      </c>
      <c r="Q704" s="335">
        <v>0</v>
      </c>
      <c r="R704" s="335">
        <v>0</v>
      </c>
      <c r="S704" s="335">
        <v>0</v>
      </c>
      <c r="U704" s="322"/>
    </row>
    <row r="705" spans="2:21" ht="25.5" customHeight="1">
      <c r="B705" s="333"/>
      <c r="C705" s="333"/>
      <c r="D705" s="333">
        <v>4700</v>
      </c>
      <c r="E705" s="334" t="s">
        <v>157</v>
      </c>
      <c r="F705" s="335">
        <v>1000</v>
      </c>
      <c r="G705" s="335">
        <v>1000</v>
      </c>
      <c r="H705" s="335">
        <v>1000</v>
      </c>
      <c r="I705" s="335">
        <v>0</v>
      </c>
      <c r="J705" s="335">
        <v>1000</v>
      </c>
      <c r="K705" s="335">
        <v>0</v>
      </c>
      <c r="L705" s="335">
        <v>0</v>
      </c>
      <c r="M705" s="335">
        <v>0</v>
      </c>
      <c r="N705" s="335">
        <v>0</v>
      </c>
      <c r="O705" s="335">
        <v>0</v>
      </c>
      <c r="P705" s="335">
        <v>0</v>
      </c>
      <c r="Q705" s="335">
        <v>0</v>
      </c>
      <c r="R705" s="335">
        <v>0</v>
      </c>
      <c r="S705" s="335">
        <v>0</v>
      </c>
      <c r="U705" s="322"/>
    </row>
    <row r="706" spans="2:21" ht="17.25" customHeight="1">
      <c r="B706" s="333"/>
      <c r="C706" s="333"/>
      <c r="D706" s="333">
        <v>4780</v>
      </c>
      <c r="E706" s="334" t="s">
        <v>196</v>
      </c>
      <c r="F706" s="335">
        <v>30200</v>
      </c>
      <c r="G706" s="335">
        <v>30200</v>
      </c>
      <c r="H706" s="335">
        <v>30200</v>
      </c>
      <c r="I706" s="335">
        <v>30200</v>
      </c>
      <c r="J706" s="335">
        <v>0</v>
      </c>
      <c r="K706" s="335">
        <v>0</v>
      </c>
      <c r="L706" s="335">
        <v>0</v>
      </c>
      <c r="M706" s="335">
        <v>0</v>
      </c>
      <c r="N706" s="335">
        <v>0</v>
      </c>
      <c r="O706" s="335">
        <v>0</v>
      </c>
      <c r="P706" s="335">
        <v>0</v>
      </c>
      <c r="Q706" s="335">
        <v>0</v>
      </c>
      <c r="R706" s="335">
        <v>0</v>
      </c>
      <c r="S706" s="335">
        <v>0</v>
      </c>
      <c r="U706" s="322"/>
    </row>
    <row r="707" spans="2:21" s="318" customFormat="1" ht="17.25" customHeight="1">
      <c r="B707" s="329"/>
      <c r="C707" s="329">
        <v>85495</v>
      </c>
      <c r="D707" s="329"/>
      <c r="E707" s="331" t="s">
        <v>14</v>
      </c>
      <c r="F707" s="332">
        <v>148229</v>
      </c>
      <c r="G707" s="332">
        <v>148229</v>
      </c>
      <c r="H707" s="332">
        <v>148229</v>
      </c>
      <c r="I707" s="332">
        <v>0</v>
      </c>
      <c r="J707" s="332">
        <v>148229</v>
      </c>
      <c r="K707" s="332">
        <v>0</v>
      </c>
      <c r="L707" s="332">
        <v>0</v>
      </c>
      <c r="M707" s="332">
        <v>0</v>
      </c>
      <c r="N707" s="332">
        <v>0</v>
      </c>
      <c r="O707" s="332">
        <v>0</v>
      </c>
      <c r="P707" s="332">
        <v>0</v>
      </c>
      <c r="Q707" s="332">
        <v>0</v>
      </c>
      <c r="R707" s="332">
        <v>0</v>
      </c>
      <c r="S707" s="332">
        <v>0</v>
      </c>
      <c r="U707" s="319"/>
    </row>
    <row r="708" spans="2:21" ht="18.75" customHeight="1">
      <c r="B708" s="333"/>
      <c r="C708" s="333"/>
      <c r="D708" s="333">
        <v>4440</v>
      </c>
      <c r="E708" s="334" t="s">
        <v>153</v>
      </c>
      <c r="F708" s="335">
        <v>148229</v>
      </c>
      <c r="G708" s="335">
        <v>148229</v>
      </c>
      <c r="H708" s="335">
        <v>148229</v>
      </c>
      <c r="I708" s="335">
        <v>0</v>
      </c>
      <c r="J708" s="335">
        <v>148229</v>
      </c>
      <c r="K708" s="335">
        <v>0</v>
      </c>
      <c r="L708" s="335">
        <v>0</v>
      </c>
      <c r="M708" s="335">
        <v>0</v>
      </c>
      <c r="N708" s="335">
        <v>0</v>
      </c>
      <c r="O708" s="335">
        <v>0</v>
      </c>
      <c r="P708" s="335">
        <v>0</v>
      </c>
      <c r="Q708" s="335">
        <v>0</v>
      </c>
      <c r="R708" s="335">
        <v>0</v>
      </c>
      <c r="S708" s="335">
        <v>0</v>
      </c>
      <c r="U708" s="322"/>
    </row>
    <row r="709" spans="2:21" s="318" customFormat="1" ht="18" customHeight="1">
      <c r="B709" s="326">
        <v>900</v>
      </c>
      <c r="C709" s="326"/>
      <c r="D709" s="326"/>
      <c r="E709" s="327" t="s">
        <v>99</v>
      </c>
      <c r="F709" s="328">
        <v>25000</v>
      </c>
      <c r="G709" s="328">
        <v>25000</v>
      </c>
      <c r="H709" s="328">
        <v>15000</v>
      </c>
      <c r="I709" s="328">
        <v>0</v>
      </c>
      <c r="J709" s="328">
        <v>15000</v>
      </c>
      <c r="K709" s="328">
        <v>10000</v>
      </c>
      <c r="L709" s="328">
        <v>0</v>
      </c>
      <c r="M709" s="328">
        <v>0</v>
      </c>
      <c r="N709" s="328">
        <v>0</v>
      </c>
      <c r="O709" s="328">
        <v>0</v>
      </c>
      <c r="P709" s="328">
        <v>0</v>
      </c>
      <c r="Q709" s="328">
        <v>0</v>
      </c>
      <c r="R709" s="328">
        <v>0</v>
      </c>
      <c r="S709" s="328">
        <v>0</v>
      </c>
      <c r="U709" s="319"/>
    </row>
    <row r="710" spans="2:21" s="318" customFormat="1" ht="17.25" customHeight="1">
      <c r="B710" s="329"/>
      <c r="C710" s="329">
        <v>90095</v>
      </c>
      <c r="D710" s="329"/>
      <c r="E710" s="331" t="s">
        <v>14</v>
      </c>
      <c r="F710" s="332">
        <v>25000</v>
      </c>
      <c r="G710" s="332">
        <v>25000</v>
      </c>
      <c r="H710" s="332">
        <v>15000</v>
      </c>
      <c r="I710" s="332">
        <v>0</v>
      </c>
      <c r="J710" s="332">
        <v>15000</v>
      </c>
      <c r="K710" s="332">
        <v>10000</v>
      </c>
      <c r="L710" s="332">
        <v>0</v>
      </c>
      <c r="M710" s="332">
        <v>0</v>
      </c>
      <c r="N710" s="332">
        <v>0</v>
      </c>
      <c r="O710" s="332">
        <v>0</v>
      </c>
      <c r="P710" s="332">
        <v>0</v>
      </c>
      <c r="Q710" s="332">
        <v>0</v>
      </c>
      <c r="R710" s="332">
        <v>0</v>
      </c>
      <c r="S710" s="332">
        <v>0</v>
      </c>
      <c r="U710" s="319"/>
    </row>
    <row r="711" spans="2:21" ht="36" customHeight="1">
      <c r="B711" s="333"/>
      <c r="C711" s="333"/>
      <c r="D711" s="333">
        <v>2710</v>
      </c>
      <c r="E711" s="334" t="s">
        <v>221</v>
      </c>
      <c r="F711" s="335">
        <v>10000</v>
      </c>
      <c r="G711" s="335">
        <v>10000</v>
      </c>
      <c r="H711" s="335">
        <v>0</v>
      </c>
      <c r="I711" s="335">
        <v>0</v>
      </c>
      <c r="J711" s="335">
        <v>0</v>
      </c>
      <c r="K711" s="335">
        <v>10000</v>
      </c>
      <c r="L711" s="335">
        <v>0</v>
      </c>
      <c r="M711" s="335">
        <v>0</v>
      </c>
      <c r="N711" s="335">
        <v>0</v>
      </c>
      <c r="O711" s="335">
        <v>0</v>
      </c>
      <c r="P711" s="335">
        <v>0</v>
      </c>
      <c r="Q711" s="335">
        <v>0</v>
      </c>
      <c r="R711" s="335">
        <v>0</v>
      </c>
      <c r="S711" s="335">
        <v>0</v>
      </c>
      <c r="U711" s="322"/>
    </row>
    <row r="712" spans="2:21" ht="17.25" customHeight="1">
      <c r="B712" s="333"/>
      <c r="C712" s="333"/>
      <c r="D712" s="333">
        <v>4210</v>
      </c>
      <c r="E712" s="334" t="s">
        <v>136</v>
      </c>
      <c r="F712" s="335">
        <v>5000</v>
      </c>
      <c r="G712" s="335">
        <v>5000</v>
      </c>
      <c r="H712" s="335">
        <v>5000</v>
      </c>
      <c r="I712" s="335">
        <v>0</v>
      </c>
      <c r="J712" s="335">
        <v>5000</v>
      </c>
      <c r="K712" s="335">
        <v>0</v>
      </c>
      <c r="L712" s="335">
        <v>0</v>
      </c>
      <c r="M712" s="335">
        <v>0</v>
      </c>
      <c r="N712" s="335">
        <v>0</v>
      </c>
      <c r="O712" s="335">
        <v>0</v>
      </c>
      <c r="P712" s="335">
        <v>0</v>
      </c>
      <c r="Q712" s="335">
        <v>0</v>
      </c>
      <c r="R712" s="335">
        <v>0</v>
      </c>
      <c r="S712" s="335">
        <v>0</v>
      </c>
      <c r="U712" s="322"/>
    </row>
    <row r="713" spans="2:21" ht="17.25" customHeight="1">
      <c r="B713" s="333"/>
      <c r="C713" s="333"/>
      <c r="D713" s="333">
        <v>4300</v>
      </c>
      <c r="E713" s="334" t="s">
        <v>129</v>
      </c>
      <c r="F713" s="335">
        <v>10000</v>
      </c>
      <c r="G713" s="335">
        <v>10000</v>
      </c>
      <c r="H713" s="335">
        <v>10000</v>
      </c>
      <c r="I713" s="335">
        <v>0</v>
      </c>
      <c r="J713" s="335">
        <v>10000</v>
      </c>
      <c r="K713" s="335">
        <v>0</v>
      </c>
      <c r="L713" s="335">
        <v>0</v>
      </c>
      <c r="M713" s="335">
        <v>0</v>
      </c>
      <c r="N713" s="335">
        <v>0</v>
      </c>
      <c r="O713" s="335">
        <v>0</v>
      </c>
      <c r="P713" s="335">
        <v>0</v>
      </c>
      <c r="Q713" s="335">
        <v>0</v>
      </c>
      <c r="R713" s="335">
        <v>0</v>
      </c>
      <c r="S713" s="335">
        <v>0</v>
      </c>
      <c r="U713" s="322"/>
    </row>
    <row r="714" spans="2:21" s="318" customFormat="1" ht="17.25" customHeight="1">
      <c r="B714" s="326">
        <v>921</v>
      </c>
      <c r="C714" s="326"/>
      <c r="D714" s="326"/>
      <c r="E714" s="327" t="s">
        <v>101</v>
      </c>
      <c r="F714" s="328">
        <v>689000</v>
      </c>
      <c r="G714" s="328">
        <v>689000</v>
      </c>
      <c r="H714" s="328">
        <v>262500</v>
      </c>
      <c r="I714" s="328">
        <v>38500</v>
      </c>
      <c r="J714" s="328">
        <v>224000</v>
      </c>
      <c r="K714" s="328">
        <v>425000</v>
      </c>
      <c r="L714" s="328">
        <v>1500</v>
      </c>
      <c r="M714" s="328">
        <v>0</v>
      </c>
      <c r="N714" s="328">
        <v>0</v>
      </c>
      <c r="O714" s="328">
        <v>0</v>
      </c>
      <c r="P714" s="328">
        <v>0</v>
      </c>
      <c r="Q714" s="328">
        <v>0</v>
      </c>
      <c r="R714" s="328">
        <v>0</v>
      </c>
      <c r="S714" s="328">
        <v>0</v>
      </c>
      <c r="U714" s="319"/>
    </row>
    <row r="715" spans="2:21" s="318" customFormat="1" ht="17.25" customHeight="1">
      <c r="B715" s="329"/>
      <c r="C715" s="329">
        <v>92105</v>
      </c>
      <c r="D715" s="329"/>
      <c r="E715" s="331" t="s">
        <v>222</v>
      </c>
      <c r="F715" s="332">
        <v>314000</v>
      </c>
      <c r="G715" s="332">
        <v>314000</v>
      </c>
      <c r="H715" s="332">
        <v>242500</v>
      </c>
      <c r="I715" s="332">
        <v>38500</v>
      </c>
      <c r="J715" s="332">
        <v>204000</v>
      </c>
      <c r="K715" s="332">
        <v>70000</v>
      </c>
      <c r="L715" s="332">
        <v>1500</v>
      </c>
      <c r="M715" s="332">
        <v>0</v>
      </c>
      <c r="N715" s="332">
        <v>0</v>
      </c>
      <c r="O715" s="332">
        <v>0</v>
      </c>
      <c r="P715" s="332">
        <v>0</v>
      </c>
      <c r="Q715" s="332">
        <v>0</v>
      </c>
      <c r="R715" s="332">
        <v>0</v>
      </c>
      <c r="S715" s="332">
        <v>0</v>
      </c>
      <c r="U715" s="319"/>
    </row>
    <row r="716" spans="2:21" ht="54" customHeight="1">
      <c r="B716" s="333"/>
      <c r="C716" s="333"/>
      <c r="D716" s="333">
        <v>2360</v>
      </c>
      <c r="E716" s="334" t="s">
        <v>483</v>
      </c>
      <c r="F716" s="335">
        <v>60000</v>
      </c>
      <c r="G716" s="335">
        <v>60000</v>
      </c>
      <c r="H716" s="335">
        <v>0</v>
      </c>
      <c r="I716" s="335">
        <v>0</v>
      </c>
      <c r="J716" s="335">
        <v>0</v>
      </c>
      <c r="K716" s="335">
        <v>60000</v>
      </c>
      <c r="L716" s="335">
        <v>0</v>
      </c>
      <c r="M716" s="335">
        <v>0</v>
      </c>
      <c r="N716" s="335">
        <v>0</v>
      </c>
      <c r="O716" s="335">
        <v>0</v>
      </c>
      <c r="P716" s="335">
        <v>0</v>
      </c>
      <c r="Q716" s="335">
        <v>0</v>
      </c>
      <c r="R716" s="335">
        <v>0</v>
      </c>
      <c r="S716" s="335">
        <v>0</v>
      </c>
      <c r="U716" s="322"/>
    </row>
    <row r="717" spans="2:21" ht="36" customHeight="1">
      <c r="B717" s="333"/>
      <c r="C717" s="333"/>
      <c r="D717" s="333">
        <v>2710</v>
      </c>
      <c r="E717" s="334" t="s">
        <v>221</v>
      </c>
      <c r="F717" s="335">
        <v>10000</v>
      </c>
      <c r="G717" s="335">
        <v>10000</v>
      </c>
      <c r="H717" s="335">
        <v>0</v>
      </c>
      <c r="I717" s="335">
        <v>0</v>
      </c>
      <c r="J717" s="335">
        <v>0</v>
      </c>
      <c r="K717" s="335">
        <v>10000</v>
      </c>
      <c r="L717" s="335">
        <v>0</v>
      </c>
      <c r="M717" s="335">
        <v>0</v>
      </c>
      <c r="N717" s="335">
        <v>0</v>
      </c>
      <c r="O717" s="335">
        <v>0</v>
      </c>
      <c r="P717" s="335">
        <v>0</v>
      </c>
      <c r="Q717" s="335">
        <v>0</v>
      </c>
      <c r="R717" s="335">
        <v>0</v>
      </c>
      <c r="S717" s="335">
        <v>0</v>
      </c>
      <c r="U717" s="322"/>
    </row>
    <row r="718" spans="2:21" ht="24" customHeight="1">
      <c r="B718" s="333"/>
      <c r="C718" s="333"/>
      <c r="D718" s="333">
        <v>3040</v>
      </c>
      <c r="E718" s="334" t="s">
        <v>223</v>
      </c>
      <c r="F718" s="335">
        <v>1500</v>
      </c>
      <c r="G718" s="335">
        <v>1500</v>
      </c>
      <c r="H718" s="335">
        <v>0</v>
      </c>
      <c r="I718" s="335">
        <v>0</v>
      </c>
      <c r="J718" s="335">
        <v>0</v>
      </c>
      <c r="K718" s="335">
        <v>0</v>
      </c>
      <c r="L718" s="335">
        <v>1500</v>
      </c>
      <c r="M718" s="335">
        <v>0</v>
      </c>
      <c r="N718" s="335">
        <v>0</v>
      </c>
      <c r="O718" s="335">
        <v>0</v>
      </c>
      <c r="P718" s="335">
        <v>0</v>
      </c>
      <c r="Q718" s="335">
        <v>0</v>
      </c>
      <c r="R718" s="335">
        <v>0</v>
      </c>
      <c r="S718" s="335">
        <v>0</v>
      </c>
      <c r="U718" s="322"/>
    </row>
    <row r="719" spans="2:21" ht="17.25" customHeight="1">
      <c r="B719" s="333"/>
      <c r="C719" s="333"/>
      <c r="D719" s="333">
        <v>4090</v>
      </c>
      <c r="E719" s="334" t="s">
        <v>224</v>
      </c>
      <c r="F719" s="335">
        <v>3500</v>
      </c>
      <c r="G719" s="335">
        <v>3500</v>
      </c>
      <c r="H719" s="335">
        <v>3500</v>
      </c>
      <c r="I719" s="335">
        <v>3500</v>
      </c>
      <c r="J719" s="335">
        <v>0</v>
      </c>
      <c r="K719" s="335">
        <v>0</v>
      </c>
      <c r="L719" s="335">
        <v>0</v>
      </c>
      <c r="M719" s="335">
        <v>0</v>
      </c>
      <c r="N719" s="335">
        <v>0</v>
      </c>
      <c r="O719" s="335">
        <v>0</v>
      </c>
      <c r="P719" s="335">
        <v>0</v>
      </c>
      <c r="Q719" s="335">
        <v>0</v>
      </c>
      <c r="R719" s="335">
        <v>0</v>
      </c>
      <c r="S719" s="335">
        <v>0</v>
      </c>
      <c r="U719" s="322"/>
    </row>
    <row r="720" spans="2:21" ht="17.25" customHeight="1">
      <c r="B720" s="333"/>
      <c r="C720" s="333"/>
      <c r="D720" s="333">
        <v>4110</v>
      </c>
      <c r="E720" s="334" t="s">
        <v>144</v>
      </c>
      <c r="F720" s="335">
        <v>5985</v>
      </c>
      <c r="G720" s="335">
        <v>5985</v>
      </c>
      <c r="H720" s="335">
        <v>5985</v>
      </c>
      <c r="I720" s="335">
        <v>5985</v>
      </c>
      <c r="J720" s="335">
        <v>0</v>
      </c>
      <c r="K720" s="335">
        <v>0</v>
      </c>
      <c r="L720" s="335">
        <v>0</v>
      </c>
      <c r="M720" s="335">
        <v>0</v>
      </c>
      <c r="N720" s="335">
        <v>0</v>
      </c>
      <c r="O720" s="335">
        <v>0</v>
      </c>
      <c r="P720" s="335">
        <v>0</v>
      </c>
      <c r="Q720" s="335">
        <v>0</v>
      </c>
      <c r="R720" s="335">
        <v>0</v>
      </c>
      <c r="S720" s="335">
        <v>0</v>
      </c>
      <c r="U720" s="322"/>
    </row>
    <row r="721" spans="2:21" ht="17.25" customHeight="1">
      <c r="B721" s="333"/>
      <c r="C721" s="333"/>
      <c r="D721" s="333">
        <v>4120</v>
      </c>
      <c r="E721" s="334" t="s">
        <v>145</v>
      </c>
      <c r="F721" s="335">
        <v>858</v>
      </c>
      <c r="G721" s="335">
        <v>858</v>
      </c>
      <c r="H721" s="335">
        <v>858</v>
      </c>
      <c r="I721" s="335">
        <v>858</v>
      </c>
      <c r="J721" s="335">
        <v>0</v>
      </c>
      <c r="K721" s="335">
        <v>0</v>
      </c>
      <c r="L721" s="335">
        <v>0</v>
      </c>
      <c r="M721" s="335">
        <v>0</v>
      </c>
      <c r="N721" s="335">
        <v>0</v>
      </c>
      <c r="O721" s="335">
        <v>0</v>
      </c>
      <c r="P721" s="335">
        <v>0</v>
      </c>
      <c r="Q721" s="335">
        <v>0</v>
      </c>
      <c r="R721" s="335">
        <v>0</v>
      </c>
      <c r="S721" s="335">
        <v>0</v>
      </c>
      <c r="U721" s="322"/>
    </row>
    <row r="722" spans="2:21" ht="17.25" customHeight="1">
      <c r="B722" s="333"/>
      <c r="C722" s="333"/>
      <c r="D722" s="333">
        <v>4170</v>
      </c>
      <c r="E722" s="334" t="s">
        <v>147</v>
      </c>
      <c r="F722" s="335">
        <v>28157</v>
      </c>
      <c r="G722" s="335">
        <v>28157</v>
      </c>
      <c r="H722" s="335">
        <v>28157</v>
      </c>
      <c r="I722" s="335">
        <v>28157</v>
      </c>
      <c r="J722" s="335">
        <v>0</v>
      </c>
      <c r="K722" s="335">
        <v>0</v>
      </c>
      <c r="L722" s="335">
        <v>0</v>
      </c>
      <c r="M722" s="335">
        <v>0</v>
      </c>
      <c r="N722" s="335">
        <v>0</v>
      </c>
      <c r="O722" s="335">
        <v>0</v>
      </c>
      <c r="P722" s="335">
        <v>0</v>
      </c>
      <c r="Q722" s="335">
        <v>0</v>
      </c>
      <c r="R722" s="335">
        <v>0</v>
      </c>
      <c r="S722" s="335">
        <v>0</v>
      </c>
      <c r="U722" s="322"/>
    </row>
    <row r="723" spans="2:21" ht="17.25" customHeight="1">
      <c r="B723" s="333"/>
      <c r="C723" s="333"/>
      <c r="D723" s="333">
        <v>4210</v>
      </c>
      <c r="E723" s="334" t="s">
        <v>136</v>
      </c>
      <c r="F723" s="335">
        <v>20000</v>
      </c>
      <c r="G723" s="335">
        <v>20000</v>
      </c>
      <c r="H723" s="335">
        <v>20000</v>
      </c>
      <c r="I723" s="335">
        <v>0</v>
      </c>
      <c r="J723" s="335">
        <v>20000</v>
      </c>
      <c r="K723" s="335">
        <v>0</v>
      </c>
      <c r="L723" s="335">
        <v>0</v>
      </c>
      <c r="M723" s="335">
        <v>0</v>
      </c>
      <c r="N723" s="335">
        <v>0</v>
      </c>
      <c r="O723" s="335">
        <v>0</v>
      </c>
      <c r="P723" s="335">
        <v>0</v>
      </c>
      <c r="Q723" s="335">
        <v>0</v>
      </c>
      <c r="R723" s="335">
        <v>0</v>
      </c>
      <c r="S723" s="335">
        <v>0</v>
      </c>
      <c r="U723" s="322"/>
    </row>
    <row r="724" spans="2:21" ht="17.25" customHeight="1">
      <c r="B724" s="333"/>
      <c r="C724" s="333"/>
      <c r="D724" s="333">
        <v>4260</v>
      </c>
      <c r="E724" s="334" t="s">
        <v>148</v>
      </c>
      <c r="F724" s="335">
        <v>2500</v>
      </c>
      <c r="G724" s="335">
        <v>2500</v>
      </c>
      <c r="H724" s="335">
        <v>2500</v>
      </c>
      <c r="I724" s="335">
        <v>0</v>
      </c>
      <c r="J724" s="335">
        <v>2500</v>
      </c>
      <c r="K724" s="335">
        <v>0</v>
      </c>
      <c r="L724" s="335">
        <v>0</v>
      </c>
      <c r="M724" s="335">
        <v>0</v>
      </c>
      <c r="N724" s="335">
        <v>0</v>
      </c>
      <c r="O724" s="335">
        <v>0</v>
      </c>
      <c r="P724" s="335">
        <v>0</v>
      </c>
      <c r="Q724" s="335">
        <v>0</v>
      </c>
      <c r="R724" s="335">
        <v>0</v>
      </c>
      <c r="S724" s="335">
        <v>0</v>
      </c>
      <c r="U724" s="322"/>
    </row>
    <row r="725" spans="2:21" ht="17.25" customHeight="1">
      <c r="B725" s="333"/>
      <c r="C725" s="333"/>
      <c r="D725" s="333">
        <v>4300</v>
      </c>
      <c r="E725" s="334" t="s">
        <v>129</v>
      </c>
      <c r="F725" s="335">
        <v>181500</v>
      </c>
      <c r="G725" s="335">
        <v>181500</v>
      </c>
      <c r="H725" s="335">
        <v>181500</v>
      </c>
      <c r="I725" s="335">
        <v>0</v>
      </c>
      <c r="J725" s="335">
        <v>181500</v>
      </c>
      <c r="K725" s="335">
        <v>0</v>
      </c>
      <c r="L725" s="335">
        <v>0</v>
      </c>
      <c r="M725" s="335">
        <v>0</v>
      </c>
      <c r="N725" s="335">
        <v>0</v>
      </c>
      <c r="O725" s="335">
        <v>0</v>
      </c>
      <c r="P725" s="335">
        <v>0</v>
      </c>
      <c r="Q725" s="335">
        <v>0</v>
      </c>
      <c r="R725" s="335">
        <v>0</v>
      </c>
      <c r="S725" s="335">
        <v>0</v>
      </c>
      <c r="U725" s="322"/>
    </row>
    <row r="726" spans="2:21" s="318" customFormat="1" ht="17.25" customHeight="1">
      <c r="B726" s="329"/>
      <c r="C726" s="329">
        <v>92116</v>
      </c>
      <c r="D726" s="329"/>
      <c r="E726" s="331" t="s">
        <v>102</v>
      </c>
      <c r="F726" s="332">
        <v>355000</v>
      </c>
      <c r="G726" s="332">
        <v>355000</v>
      </c>
      <c r="H726" s="332">
        <v>0</v>
      </c>
      <c r="I726" s="332">
        <v>0</v>
      </c>
      <c r="J726" s="332">
        <v>0</v>
      </c>
      <c r="K726" s="332">
        <v>355000</v>
      </c>
      <c r="L726" s="332">
        <v>0</v>
      </c>
      <c r="M726" s="332">
        <v>0</v>
      </c>
      <c r="N726" s="332">
        <v>0</v>
      </c>
      <c r="O726" s="332">
        <v>0</v>
      </c>
      <c r="P726" s="332">
        <v>0</v>
      </c>
      <c r="Q726" s="332">
        <v>0</v>
      </c>
      <c r="R726" s="332">
        <v>0</v>
      </c>
      <c r="S726" s="332">
        <v>0</v>
      </c>
      <c r="U726" s="319"/>
    </row>
    <row r="727" spans="2:21" ht="24" customHeight="1">
      <c r="B727" s="333"/>
      <c r="C727" s="333"/>
      <c r="D727" s="333">
        <v>2480</v>
      </c>
      <c r="E727" s="334" t="s">
        <v>225</v>
      </c>
      <c r="F727" s="335">
        <v>355000</v>
      </c>
      <c r="G727" s="335">
        <v>355000</v>
      </c>
      <c r="H727" s="335">
        <v>0</v>
      </c>
      <c r="I727" s="335">
        <v>0</v>
      </c>
      <c r="J727" s="335">
        <v>0</v>
      </c>
      <c r="K727" s="335">
        <v>355000</v>
      </c>
      <c r="L727" s="335">
        <v>0</v>
      </c>
      <c r="M727" s="335">
        <v>0</v>
      </c>
      <c r="N727" s="335">
        <v>0</v>
      </c>
      <c r="O727" s="335">
        <v>0</v>
      </c>
      <c r="P727" s="335">
        <v>0</v>
      </c>
      <c r="Q727" s="335">
        <v>0</v>
      </c>
      <c r="R727" s="335">
        <v>0</v>
      </c>
      <c r="S727" s="335">
        <v>0</v>
      </c>
      <c r="U727" s="322"/>
    </row>
    <row r="728" spans="2:21" s="318" customFormat="1" ht="17.25" customHeight="1">
      <c r="B728" s="329"/>
      <c r="C728" s="329">
        <v>92120</v>
      </c>
      <c r="D728" s="329"/>
      <c r="E728" s="331" t="s">
        <v>226</v>
      </c>
      <c r="F728" s="332">
        <v>20000</v>
      </c>
      <c r="G728" s="332">
        <v>20000</v>
      </c>
      <c r="H728" s="332">
        <v>20000</v>
      </c>
      <c r="I728" s="332">
        <v>0</v>
      </c>
      <c r="J728" s="332">
        <v>20000</v>
      </c>
      <c r="K728" s="332">
        <v>0</v>
      </c>
      <c r="L728" s="332">
        <v>0</v>
      </c>
      <c r="M728" s="332">
        <v>0</v>
      </c>
      <c r="N728" s="332">
        <v>0</v>
      </c>
      <c r="O728" s="332">
        <v>0</v>
      </c>
      <c r="P728" s="332">
        <v>0</v>
      </c>
      <c r="Q728" s="332">
        <v>0</v>
      </c>
      <c r="R728" s="332">
        <v>0</v>
      </c>
      <c r="S728" s="332">
        <v>0</v>
      </c>
      <c r="U728" s="319"/>
    </row>
    <row r="729" spans="2:21" ht="17.25" customHeight="1">
      <c r="B729" s="333"/>
      <c r="C729" s="333"/>
      <c r="D729" s="333">
        <v>4300</v>
      </c>
      <c r="E729" s="334" t="s">
        <v>129</v>
      </c>
      <c r="F729" s="335">
        <v>20000</v>
      </c>
      <c r="G729" s="335">
        <v>20000</v>
      </c>
      <c r="H729" s="335">
        <v>20000</v>
      </c>
      <c r="I729" s="335">
        <v>0</v>
      </c>
      <c r="J729" s="335">
        <v>20000</v>
      </c>
      <c r="K729" s="335">
        <v>0</v>
      </c>
      <c r="L729" s="335">
        <v>0</v>
      </c>
      <c r="M729" s="335">
        <v>0</v>
      </c>
      <c r="N729" s="335">
        <v>0</v>
      </c>
      <c r="O729" s="335">
        <v>0</v>
      </c>
      <c r="P729" s="335">
        <v>0</v>
      </c>
      <c r="Q729" s="335">
        <v>0</v>
      </c>
      <c r="R729" s="335">
        <v>0</v>
      </c>
      <c r="S729" s="335">
        <v>0</v>
      </c>
      <c r="U729" s="322"/>
    </row>
    <row r="730" spans="2:21" s="318" customFormat="1" ht="17.25" customHeight="1">
      <c r="B730" s="326">
        <v>926</v>
      </c>
      <c r="C730" s="326"/>
      <c r="D730" s="326"/>
      <c r="E730" s="327" t="s">
        <v>227</v>
      </c>
      <c r="F730" s="328">
        <v>118700</v>
      </c>
      <c r="G730" s="328">
        <v>118700</v>
      </c>
      <c r="H730" s="328">
        <v>99500</v>
      </c>
      <c r="I730" s="328">
        <v>17000</v>
      </c>
      <c r="J730" s="328">
        <v>82500</v>
      </c>
      <c r="K730" s="328">
        <v>19200</v>
      </c>
      <c r="L730" s="328">
        <v>0</v>
      </c>
      <c r="M730" s="328">
        <v>0</v>
      </c>
      <c r="N730" s="328">
        <v>0</v>
      </c>
      <c r="O730" s="328">
        <v>0</v>
      </c>
      <c r="P730" s="328">
        <v>0</v>
      </c>
      <c r="Q730" s="328">
        <v>0</v>
      </c>
      <c r="R730" s="328">
        <v>0</v>
      </c>
      <c r="S730" s="328">
        <v>0</v>
      </c>
      <c r="U730" s="319"/>
    </row>
    <row r="731" spans="2:21" s="318" customFormat="1" ht="17.25" customHeight="1">
      <c r="B731" s="329"/>
      <c r="C731" s="329">
        <v>92605</v>
      </c>
      <c r="D731" s="329"/>
      <c r="E731" s="331" t="s">
        <v>228</v>
      </c>
      <c r="F731" s="332">
        <v>118700</v>
      </c>
      <c r="G731" s="332">
        <v>118700</v>
      </c>
      <c r="H731" s="332">
        <v>99500</v>
      </c>
      <c r="I731" s="332">
        <v>17000</v>
      </c>
      <c r="J731" s="332">
        <v>82500</v>
      </c>
      <c r="K731" s="332">
        <v>19200</v>
      </c>
      <c r="L731" s="332">
        <v>0</v>
      </c>
      <c r="M731" s="332">
        <v>0</v>
      </c>
      <c r="N731" s="332">
        <v>0</v>
      </c>
      <c r="O731" s="332">
        <v>0</v>
      </c>
      <c r="P731" s="332">
        <v>0</v>
      </c>
      <c r="Q731" s="332">
        <v>0</v>
      </c>
      <c r="R731" s="332">
        <v>0</v>
      </c>
      <c r="S731" s="332">
        <v>0</v>
      </c>
      <c r="U731" s="319"/>
    </row>
    <row r="732" spans="2:21" ht="54" customHeight="1">
      <c r="B732" s="333"/>
      <c r="C732" s="333"/>
      <c r="D732" s="333">
        <v>2360</v>
      </c>
      <c r="E732" s="334" t="s">
        <v>483</v>
      </c>
      <c r="F732" s="335">
        <v>19200</v>
      </c>
      <c r="G732" s="335">
        <v>19200</v>
      </c>
      <c r="H732" s="335">
        <v>0</v>
      </c>
      <c r="I732" s="335">
        <v>0</v>
      </c>
      <c r="J732" s="335">
        <v>0</v>
      </c>
      <c r="K732" s="335">
        <v>19200</v>
      </c>
      <c r="L732" s="335">
        <v>0</v>
      </c>
      <c r="M732" s="335">
        <v>0</v>
      </c>
      <c r="N732" s="335">
        <v>0</v>
      </c>
      <c r="O732" s="335">
        <v>0</v>
      </c>
      <c r="P732" s="335">
        <v>0</v>
      </c>
      <c r="Q732" s="335">
        <v>0</v>
      </c>
      <c r="R732" s="335">
        <v>0</v>
      </c>
      <c r="S732" s="335">
        <v>0</v>
      </c>
      <c r="U732" s="322"/>
    </row>
    <row r="733" spans="2:21" ht="17.25" customHeight="1">
      <c r="B733" s="333"/>
      <c r="C733" s="333"/>
      <c r="D733" s="333">
        <v>4110</v>
      </c>
      <c r="E733" s="334" t="s">
        <v>144</v>
      </c>
      <c r="F733" s="335">
        <v>3000</v>
      </c>
      <c r="G733" s="335">
        <v>3000</v>
      </c>
      <c r="H733" s="335">
        <v>3000</v>
      </c>
      <c r="I733" s="335">
        <v>3000</v>
      </c>
      <c r="J733" s="335">
        <v>0</v>
      </c>
      <c r="K733" s="335">
        <v>0</v>
      </c>
      <c r="L733" s="335">
        <v>0</v>
      </c>
      <c r="M733" s="335">
        <v>0</v>
      </c>
      <c r="N733" s="335">
        <v>0</v>
      </c>
      <c r="O733" s="335">
        <v>0</v>
      </c>
      <c r="P733" s="335">
        <v>0</v>
      </c>
      <c r="Q733" s="335">
        <v>0</v>
      </c>
      <c r="R733" s="335">
        <v>0</v>
      </c>
      <c r="S733" s="335">
        <v>0</v>
      </c>
      <c r="U733" s="322"/>
    </row>
    <row r="734" spans="2:21" ht="17.25" customHeight="1">
      <c r="B734" s="333"/>
      <c r="C734" s="333"/>
      <c r="D734" s="333">
        <v>4120</v>
      </c>
      <c r="E734" s="334" t="s">
        <v>145</v>
      </c>
      <c r="F734" s="335">
        <v>450</v>
      </c>
      <c r="G734" s="335">
        <v>450</v>
      </c>
      <c r="H734" s="335">
        <v>450</v>
      </c>
      <c r="I734" s="335">
        <v>450</v>
      </c>
      <c r="J734" s="335">
        <v>0</v>
      </c>
      <c r="K734" s="335">
        <v>0</v>
      </c>
      <c r="L734" s="335">
        <v>0</v>
      </c>
      <c r="M734" s="335">
        <v>0</v>
      </c>
      <c r="N734" s="335">
        <v>0</v>
      </c>
      <c r="O734" s="335">
        <v>0</v>
      </c>
      <c r="P734" s="335">
        <v>0</v>
      </c>
      <c r="Q734" s="335">
        <v>0</v>
      </c>
      <c r="R734" s="335">
        <v>0</v>
      </c>
      <c r="S734" s="335">
        <v>0</v>
      </c>
      <c r="U734" s="322"/>
    </row>
    <row r="735" spans="2:21" ht="17.25" customHeight="1">
      <c r="B735" s="333"/>
      <c r="C735" s="333"/>
      <c r="D735" s="333">
        <v>4170</v>
      </c>
      <c r="E735" s="334" t="s">
        <v>147</v>
      </c>
      <c r="F735" s="335">
        <v>13550</v>
      </c>
      <c r="G735" s="335">
        <v>13550</v>
      </c>
      <c r="H735" s="335">
        <v>13550</v>
      </c>
      <c r="I735" s="335">
        <v>13550</v>
      </c>
      <c r="J735" s="335">
        <v>0</v>
      </c>
      <c r="K735" s="335">
        <v>0</v>
      </c>
      <c r="L735" s="335">
        <v>0</v>
      </c>
      <c r="M735" s="335">
        <v>0</v>
      </c>
      <c r="N735" s="335">
        <v>0</v>
      </c>
      <c r="O735" s="335">
        <v>0</v>
      </c>
      <c r="P735" s="335">
        <v>0</v>
      </c>
      <c r="Q735" s="335">
        <v>0</v>
      </c>
      <c r="R735" s="335">
        <v>0</v>
      </c>
      <c r="S735" s="335">
        <v>0</v>
      </c>
      <c r="U735" s="322"/>
    </row>
    <row r="736" spans="2:21" ht="17.25" customHeight="1">
      <c r="B736" s="333"/>
      <c r="C736" s="333"/>
      <c r="D736" s="333">
        <v>4210</v>
      </c>
      <c r="E736" s="334" t="s">
        <v>136</v>
      </c>
      <c r="F736" s="335">
        <v>29500</v>
      </c>
      <c r="G736" s="335">
        <v>29500</v>
      </c>
      <c r="H736" s="335">
        <v>29500</v>
      </c>
      <c r="I736" s="335">
        <v>0</v>
      </c>
      <c r="J736" s="335">
        <v>29500</v>
      </c>
      <c r="K736" s="335">
        <v>0</v>
      </c>
      <c r="L736" s="335">
        <v>0</v>
      </c>
      <c r="M736" s="335">
        <v>0</v>
      </c>
      <c r="N736" s="335">
        <v>0</v>
      </c>
      <c r="O736" s="335">
        <v>0</v>
      </c>
      <c r="P736" s="335">
        <v>0</v>
      </c>
      <c r="Q736" s="335">
        <v>0</v>
      </c>
      <c r="R736" s="335">
        <v>0</v>
      </c>
      <c r="S736" s="335">
        <v>0</v>
      </c>
      <c r="U736" s="322"/>
    </row>
    <row r="737" spans="2:21" ht="17.25" customHeight="1">
      <c r="B737" s="333"/>
      <c r="C737" s="333"/>
      <c r="D737" s="333">
        <v>4300</v>
      </c>
      <c r="E737" s="334" t="s">
        <v>129</v>
      </c>
      <c r="F737" s="335">
        <v>53000</v>
      </c>
      <c r="G737" s="335">
        <v>53000</v>
      </c>
      <c r="H737" s="335">
        <v>53000</v>
      </c>
      <c r="I737" s="335">
        <v>0</v>
      </c>
      <c r="J737" s="335">
        <v>53000</v>
      </c>
      <c r="K737" s="335">
        <v>0</v>
      </c>
      <c r="L737" s="335">
        <v>0</v>
      </c>
      <c r="M737" s="335">
        <v>0</v>
      </c>
      <c r="N737" s="335">
        <v>0</v>
      </c>
      <c r="O737" s="335">
        <v>0</v>
      </c>
      <c r="P737" s="335">
        <v>0</v>
      </c>
      <c r="Q737" s="335">
        <v>0</v>
      </c>
      <c r="R737" s="335">
        <v>0</v>
      </c>
      <c r="S737" s="335">
        <v>0</v>
      </c>
      <c r="U737" s="322"/>
    </row>
    <row r="738" spans="2:21" ht="24" customHeight="1">
      <c r="B738" s="398" t="s">
        <v>229</v>
      </c>
      <c r="C738" s="398"/>
      <c r="D738" s="398"/>
      <c r="E738" s="398"/>
      <c r="F738" s="338">
        <v>116270454</v>
      </c>
      <c r="G738" s="338">
        <v>103700755</v>
      </c>
      <c r="H738" s="338">
        <v>94908786</v>
      </c>
      <c r="I738" s="338">
        <v>65371851</v>
      </c>
      <c r="J738" s="338">
        <v>29536935</v>
      </c>
      <c r="K738" s="338">
        <v>3817842</v>
      </c>
      <c r="L738" s="338">
        <v>2968679</v>
      </c>
      <c r="M738" s="338">
        <v>205448</v>
      </c>
      <c r="N738" s="338">
        <v>450000</v>
      </c>
      <c r="O738" s="338">
        <v>1350000</v>
      </c>
      <c r="P738" s="338">
        <v>12569699</v>
      </c>
      <c r="Q738" s="338">
        <v>12569699</v>
      </c>
      <c r="R738" s="338">
        <v>58499</v>
      </c>
      <c r="S738" s="338">
        <v>0</v>
      </c>
      <c r="U738" s="322"/>
    </row>
    <row r="739" spans="2:21" s="62" customFormat="1" ht="23.25" customHeight="1">
      <c r="B739" s="393" t="s">
        <v>230</v>
      </c>
      <c r="C739" s="394"/>
      <c r="D739" s="394"/>
      <c r="E739" s="394"/>
      <c r="F739" s="289">
        <v>11019135</v>
      </c>
      <c r="G739" s="289">
        <v>11019135</v>
      </c>
      <c r="H739" s="289">
        <v>10495635</v>
      </c>
      <c r="I739" s="289">
        <v>6934487</v>
      </c>
      <c r="J739" s="289">
        <v>3561148</v>
      </c>
      <c r="K739" s="289">
        <v>179838</v>
      </c>
      <c r="L739" s="289">
        <v>343662</v>
      </c>
      <c r="M739" s="289">
        <v>0</v>
      </c>
      <c r="N739" s="289">
        <v>0</v>
      </c>
      <c r="O739" s="289">
        <v>0</v>
      </c>
      <c r="P739" s="289">
        <v>0</v>
      </c>
      <c r="Q739" s="289">
        <v>0</v>
      </c>
      <c r="R739" s="289">
        <v>0</v>
      </c>
      <c r="S739" s="289">
        <v>0</v>
      </c>
    </row>
    <row r="740" spans="2:21" s="62" customFormat="1" ht="23.25" customHeight="1">
      <c r="B740" s="393" t="s">
        <v>231</v>
      </c>
      <c r="C740" s="394"/>
      <c r="D740" s="394"/>
      <c r="E740" s="394"/>
      <c r="F740" s="289">
        <v>18000</v>
      </c>
      <c r="G740" s="289">
        <v>18000</v>
      </c>
      <c r="H740" s="289">
        <v>18000</v>
      </c>
      <c r="I740" s="289">
        <v>18000</v>
      </c>
      <c r="J740" s="289">
        <v>0</v>
      </c>
      <c r="K740" s="289">
        <v>0</v>
      </c>
      <c r="L740" s="289">
        <v>0</v>
      </c>
      <c r="M740" s="289">
        <v>0</v>
      </c>
      <c r="N740" s="289">
        <v>0</v>
      </c>
      <c r="O740" s="289">
        <v>0</v>
      </c>
      <c r="P740" s="289">
        <v>0</v>
      </c>
      <c r="Q740" s="289">
        <v>0</v>
      </c>
      <c r="R740" s="289">
        <v>0</v>
      </c>
      <c r="S740" s="289">
        <v>0</v>
      </c>
    </row>
    <row r="741" spans="2:21" s="62" customFormat="1" ht="23.25" customHeight="1">
      <c r="B741" s="395" t="s">
        <v>232</v>
      </c>
      <c r="C741" s="396"/>
      <c r="D741" s="396"/>
      <c r="E741" s="396"/>
      <c r="F741" s="289">
        <v>819376</v>
      </c>
      <c r="G741" s="289">
        <v>760877</v>
      </c>
      <c r="H741" s="289">
        <v>0</v>
      </c>
      <c r="I741" s="289">
        <v>0</v>
      </c>
      <c r="J741" s="289">
        <v>0</v>
      </c>
      <c r="K741" s="289">
        <v>760877</v>
      </c>
      <c r="L741" s="289">
        <v>0</v>
      </c>
      <c r="M741" s="289">
        <v>0</v>
      </c>
      <c r="N741" s="289">
        <v>0</v>
      </c>
      <c r="O741" s="289">
        <v>0</v>
      </c>
      <c r="P741" s="289">
        <v>58499</v>
      </c>
      <c r="Q741" s="289">
        <v>58499</v>
      </c>
      <c r="R741" s="289">
        <v>58499</v>
      </c>
      <c r="S741" s="289">
        <v>0</v>
      </c>
    </row>
    <row r="742" spans="2:21" ht="17.25" customHeight="1"/>
  </sheetData>
  <sheetProtection algorithmName="SHA-512" hashValue="vnH9rWNuZVLXTpt/jKvDLPxebv7JD6TTaAtUorOXqtquhi2cexdyJCP/FGL9W8kElaocuW/Q1ggmj4C/cq6r7Q==" saltValue="FwrBHZ0Lw1nYxmNGnRX5gQ==" spinCount="100000" sheet="1" objects="1" scenarios="1" formatColumns="0" formatRows="0" sort="0" autoFilter="0"/>
  <autoFilter ref="D1:D742"/>
  <mergeCells count="29">
    <mergeCell ref="A4:B4"/>
    <mergeCell ref="C4:E4"/>
    <mergeCell ref="G4:T4"/>
    <mergeCell ref="G5:S5"/>
    <mergeCell ref="G6:G10"/>
    <mergeCell ref="H6:O7"/>
    <mergeCell ref="P6:P10"/>
    <mergeCell ref="Q6:S6"/>
    <mergeCell ref="B5:B10"/>
    <mergeCell ref="C5:C10"/>
    <mergeCell ref="D5:D10"/>
    <mergeCell ref="E5:E10"/>
    <mergeCell ref="F5:F10"/>
    <mergeCell ref="B739:E739"/>
    <mergeCell ref="B740:E740"/>
    <mergeCell ref="B741:E741"/>
    <mergeCell ref="B3:S3"/>
    <mergeCell ref="B738:E738"/>
    <mergeCell ref="R9:R10"/>
    <mergeCell ref="Q7:Q10"/>
    <mergeCell ref="R7:R8"/>
    <mergeCell ref="S7:S10"/>
    <mergeCell ref="H8:H10"/>
    <mergeCell ref="I8:J9"/>
    <mergeCell ref="K8:K10"/>
    <mergeCell ref="L8:L10"/>
    <mergeCell ref="M8:M10"/>
    <mergeCell ref="N8:N10"/>
    <mergeCell ref="O8:O10"/>
  </mergeCells>
  <pageMargins left="0.15748031496062992" right="0" top="1.6" bottom="1.3" header="0.98" footer="0.47"/>
  <pageSetup paperSize="9" orientation="landscape" horizontalDpi="4294967294" verticalDpi="0" r:id="rId1"/>
  <headerFooter differentOddEven="1" differentFirst="1" alignWithMargins="0">
    <oddFooter>&amp;C&amp;P</oddFooter>
    <evenHeader>&amp;C&amp;P</evenHeader>
    <firstHeader>&amp;RTabela Nr 2
do uchwały Nr ................
Rady Powiatu w Otwocku
z dnia ................</first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69"/>
  <sheetViews>
    <sheetView zoomScaleNormal="100" workbookViewId="0">
      <pane ySplit="5" topLeftCell="A6" activePane="bottomLeft" state="frozen"/>
      <selection activeCell="F21" sqref="F21"/>
      <selection pane="bottomLeft" activeCell="E25" sqref="E25"/>
    </sheetView>
  </sheetViews>
  <sheetFormatPr defaultColWidth="11.6640625" defaultRowHeight="12.75" customHeight="1"/>
  <cols>
    <col min="1" max="1" width="4.83203125" style="63" customWidth="1"/>
    <col min="2" max="2" width="6.6640625" style="63" customWidth="1"/>
    <col min="3" max="3" width="8.83203125" style="63" customWidth="1"/>
    <col min="4" max="4" width="7" style="63" customWidth="1"/>
    <col min="5" max="5" width="87.1640625" style="63" customWidth="1"/>
    <col min="6" max="7" width="14.83203125" style="63" customWidth="1"/>
    <col min="8" max="9" width="14.5" style="63" customWidth="1"/>
    <col min="10" max="10" width="14.83203125" style="63" customWidth="1"/>
    <col min="11" max="11" width="30.5" style="63" customWidth="1"/>
    <col min="12" max="16384" width="11.6640625" style="63"/>
  </cols>
  <sheetData>
    <row r="1" spans="1:11" ht="12" customHeight="1"/>
    <row r="2" spans="1:11" ht="15.75" customHeight="1">
      <c r="A2" s="403" t="s">
        <v>354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</row>
    <row r="3" spans="1:11" ht="15" customHeight="1" thickBot="1"/>
    <row r="4" spans="1:11" ht="19.5" customHeight="1" thickBot="1">
      <c r="A4" s="404" t="s">
        <v>233</v>
      </c>
      <c r="B4" s="405" t="s">
        <v>0</v>
      </c>
      <c r="C4" s="405" t="s">
        <v>234</v>
      </c>
      <c r="D4" s="406" t="s">
        <v>2</v>
      </c>
      <c r="E4" s="405" t="s">
        <v>235</v>
      </c>
      <c r="F4" s="405" t="s">
        <v>113</v>
      </c>
      <c r="G4" s="408" t="s">
        <v>116</v>
      </c>
      <c r="H4" s="409"/>
      <c r="I4" s="409"/>
      <c r="J4" s="409"/>
      <c r="K4" s="406" t="s">
        <v>346</v>
      </c>
    </row>
    <row r="5" spans="1:11" ht="95.25" customHeight="1" thickBot="1">
      <c r="A5" s="404"/>
      <c r="B5" s="405"/>
      <c r="C5" s="405"/>
      <c r="D5" s="407"/>
      <c r="E5" s="405"/>
      <c r="F5" s="405"/>
      <c r="G5" s="64" t="s">
        <v>236</v>
      </c>
      <c r="H5" s="64" t="s">
        <v>237</v>
      </c>
      <c r="I5" s="64" t="s">
        <v>238</v>
      </c>
      <c r="J5" s="64" t="s">
        <v>347</v>
      </c>
      <c r="K5" s="407"/>
    </row>
    <row r="6" spans="1:11" s="66" customFormat="1" ht="15" customHeight="1" thickBot="1">
      <c r="A6" s="65" t="s">
        <v>239</v>
      </c>
      <c r="B6" s="65" t="s">
        <v>240</v>
      </c>
      <c r="C6" s="65" t="s">
        <v>241</v>
      </c>
      <c r="D6" s="65" t="s">
        <v>242</v>
      </c>
      <c r="E6" s="65" t="s">
        <v>243</v>
      </c>
      <c r="F6" s="65" t="s">
        <v>244</v>
      </c>
      <c r="G6" s="65" t="s">
        <v>245</v>
      </c>
      <c r="H6" s="65" t="s">
        <v>246</v>
      </c>
      <c r="I6" s="65" t="s">
        <v>247</v>
      </c>
      <c r="J6" s="65" t="s">
        <v>248</v>
      </c>
      <c r="K6" s="65" t="s">
        <v>249</v>
      </c>
    </row>
    <row r="7" spans="1:11" s="67" customFormat="1" ht="49.5" customHeight="1" thickBot="1">
      <c r="A7" s="227" t="s">
        <v>239</v>
      </c>
      <c r="B7" s="228">
        <v>600</v>
      </c>
      <c r="C7" s="228">
        <v>60014</v>
      </c>
      <c r="D7" s="228">
        <v>6050</v>
      </c>
      <c r="E7" s="207" t="s">
        <v>358</v>
      </c>
      <c r="F7" s="229">
        <v>1500000</v>
      </c>
      <c r="G7" s="230">
        <v>750000</v>
      </c>
      <c r="H7" s="230"/>
      <c r="I7" s="207"/>
      <c r="J7" s="231" t="s">
        <v>420</v>
      </c>
      <c r="K7" s="232" t="s">
        <v>359</v>
      </c>
    </row>
    <row r="8" spans="1:11" s="67" customFormat="1" ht="22.5" customHeight="1" thickBot="1">
      <c r="A8" s="227" t="s">
        <v>240</v>
      </c>
      <c r="B8" s="196">
        <v>600</v>
      </c>
      <c r="C8" s="196">
        <v>60014</v>
      </c>
      <c r="D8" s="196">
        <v>6050</v>
      </c>
      <c r="E8" s="70" t="s">
        <v>369</v>
      </c>
      <c r="F8" s="71">
        <f t="shared" ref="F8:F43" si="0">SUM(G8:H8)</f>
        <v>150000</v>
      </c>
      <c r="G8" s="197">
        <v>150000</v>
      </c>
      <c r="H8" s="197"/>
      <c r="I8" s="70"/>
      <c r="J8" s="198"/>
      <c r="K8" s="70"/>
    </row>
    <row r="9" spans="1:11" s="67" customFormat="1" ht="22.5" customHeight="1" thickBot="1">
      <c r="A9" s="227" t="s">
        <v>241</v>
      </c>
      <c r="B9" s="196">
        <v>600</v>
      </c>
      <c r="C9" s="196">
        <v>60014</v>
      </c>
      <c r="D9" s="196">
        <v>6050</v>
      </c>
      <c r="E9" s="70" t="s">
        <v>370</v>
      </c>
      <c r="F9" s="71">
        <f t="shared" si="0"/>
        <v>100000</v>
      </c>
      <c r="G9" s="197">
        <v>100000</v>
      </c>
      <c r="H9" s="197"/>
      <c r="I9" s="70"/>
      <c r="J9" s="199"/>
      <c r="K9" s="70"/>
    </row>
    <row r="10" spans="1:11" s="67" customFormat="1" ht="34.5" customHeight="1" thickBot="1">
      <c r="A10" s="227" t="s">
        <v>242</v>
      </c>
      <c r="B10" s="196">
        <v>600</v>
      </c>
      <c r="C10" s="196">
        <v>60014</v>
      </c>
      <c r="D10" s="196">
        <v>6050</v>
      </c>
      <c r="E10" s="70" t="s">
        <v>457</v>
      </c>
      <c r="F10" s="71">
        <f t="shared" si="0"/>
        <v>150000</v>
      </c>
      <c r="G10" s="197">
        <v>150000</v>
      </c>
      <c r="H10" s="197"/>
      <c r="I10" s="70"/>
      <c r="J10" s="199"/>
      <c r="K10" s="70"/>
    </row>
    <row r="11" spans="1:11" s="67" customFormat="1" ht="34.5" customHeight="1" thickBot="1">
      <c r="A11" s="227" t="s">
        <v>243</v>
      </c>
      <c r="B11" s="196">
        <v>600</v>
      </c>
      <c r="C11" s="196">
        <v>60014</v>
      </c>
      <c r="D11" s="196">
        <v>6050</v>
      </c>
      <c r="E11" s="233" t="s">
        <v>413</v>
      </c>
      <c r="F11" s="71">
        <f t="shared" si="0"/>
        <v>200000</v>
      </c>
      <c r="G11" s="197">
        <v>200000</v>
      </c>
      <c r="H11" s="197"/>
      <c r="I11" s="70"/>
      <c r="J11" s="198"/>
      <c r="K11" s="70"/>
    </row>
    <row r="12" spans="1:11" s="67" customFormat="1" ht="22.5" customHeight="1" thickBot="1">
      <c r="A12" s="227" t="s">
        <v>244</v>
      </c>
      <c r="B12" s="196">
        <v>600</v>
      </c>
      <c r="C12" s="196">
        <v>60014</v>
      </c>
      <c r="D12" s="196">
        <v>6050</v>
      </c>
      <c r="E12" s="200" t="s">
        <v>371</v>
      </c>
      <c r="F12" s="71">
        <f t="shared" si="0"/>
        <v>200000</v>
      </c>
      <c r="G12" s="197">
        <v>200000</v>
      </c>
      <c r="H12" s="71"/>
      <c r="I12" s="70"/>
      <c r="J12" s="198"/>
      <c r="K12" s="70"/>
    </row>
    <row r="13" spans="1:11" s="68" customFormat="1" ht="60.75" customHeight="1" thickBot="1">
      <c r="A13" s="227" t="s">
        <v>245</v>
      </c>
      <c r="B13" s="228">
        <v>600</v>
      </c>
      <c r="C13" s="228">
        <v>60014</v>
      </c>
      <c r="D13" s="228">
        <v>6050</v>
      </c>
      <c r="E13" s="234" t="s">
        <v>360</v>
      </c>
      <c r="F13" s="229">
        <v>4000000</v>
      </c>
      <c r="G13" s="230">
        <v>2000000</v>
      </c>
      <c r="H13" s="229"/>
      <c r="I13" s="207"/>
      <c r="J13" s="231" t="s">
        <v>456</v>
      </c>
      <c r="K13" s="259"/>
    </row>
    <row r="14" spans="1:11" s="67" customFormat="1" ht="22.5" customHeight="1" thickBot="1">
      <c r="A14" s="227" t="s">
        <v>246</v>
      </c>
      <c r="B14" s="196">
        <v>600</v>
      </c>
      <c r="C14" s="196">
        <v>60014</v>
      </c>
      <c r="D14" s="196">
        <v>6050</v>
      </c>
      <c r="E14" s="200" t="s">
        <v>372</v>
      </c>
      <c r="F14" s="71">
        <f t="shared" si="0"/>
        <v>150000</v>
      </c>
      <c r="G14" s="197">
        <v>150000</v>
      </c>
      <c r="H14" s="71"/>
      <c r="I14" s="70"/>
      <c r="J14" s="198"/>
      <c r="K14" s="201"/>
    </row>
    <row r="15" spans="1:11" s="67" customFormat="1" ht="22.5" customHeight="1" thickBot="1">
      <c r="A15" s="227" t="s">
        <v>247</v>
      </c>
      <c r="B15" s="196">
        <v>600</v>
      </c>
      <c r="C15" s="196">
        <v>60014</v>
      </c>
      <c r="D15" s="196">
        <v>6050</v>
      </c>
      <c r="E15" s="200" t="s">
        <v>373</v>
      </c>
      <c r="F15" s="71">
        <f t="shared" si="0"/>
        <v>200000</v>
      </c>
      <c r="G15" s="197">
        <v>200000</v>
      </c>
      <c r="H15" s="71"/>
      <c r="I15" s="70"/>
      <c r="J15" s="198"/>
      <c r="K15" s="201"/>
    </row>
    <row r="16" spans="1:11" s="67" customFormat="1" ht="22.5" customHeight="1" thickBot="1">
      <c r="A16" s="227" t="s">
        <v>248</v>
      </c>
      <c r="B16" s="196">
        <v>600</v>
      </c>
      <c r="C16" s="196">
        <v>60014</v>
      </c>
      <c r="D16" s="196">
        <v>6050</v>
      </c>
      <c r="E16" s="200" t="s">
        <v>374</v>
      </c>
      <c r="F16" s="71">
        <f t="shared" si="0"/>
        <v>150000</v>
      </c>
      <c r="G16" s="197">
        <v>150000</v>
      </c>
      <c r="H16" s="71"/>
      <c r="I16" s="70"/>
      <c r="J16" s="198"/>
      <c r="K16" s="201"/>
    </row>
    <row r="17" spans="1:11" s="68" customFormat="1" ht="36" customHeight="1" thickBot="1">
      <c r="A17" s="227" t="s">
        <v>249</v>
      </c>
      <c r="B17" s="228">
        <v>600</v>
      </c>
      <c r="C17" s="228">
        <v>60014</v>
      </c>
      <c r="D17" s="228">
        <v>6050</v>
      </c>
      <c r="E17" s="234" t="s">
        <v>361</v>
      </c>
      <c r="F17" s="229">
        <f t="shared" si="0"/>
        <v>63200</v>
      </c>
      <c r="G17" s="230">
        <v>63200</v>
      </c>
      <c r="H17" s="229"/>
      <c r="I17" s="207"/>
      <c r="J17" s="231"/>
      <c r="K17" s="232" t="s">
        <v>362</v>
      </c>
    </row>
    <row r="18" spans="1:11" s="67" customFormat="1" ht="22.5" customHeight="1" thickBot="1">
      <c r="A18" s="227" t="s">
        <v>423</v>
      </c>
      <c r="B18" s="196">
        <v>600</v>
      </c>
      <c r="C18" s="196">
        <v>60014</v>
      </c>
      <c r="D18" s="196">
        <v>6050</v>
      </c>
      <c r="E18" s="200" t="s">
        <v>375</v>
      </c>
      <c r="F18" s="71">
        <f t="shared" si="0"/>
        <v>150000</v>
      </c>
      <c r="G18" s="197">
        <v>150000</v>
      </c>
      <c r="H18" s="71"/>
      <c r="I18" s="70"/>
      <c r="J18" s="70"/>
      <c r="K18" s="70"/>
    </row>
    <row r="19" spans="1:11" s="67" customFormat="1" ht="22.5" customHeight="1" thickBot="1">
      <c r="A19" s="227" t="s">
        <v>424</v>
      </c>
      <c r="B19" s="196">
        <v>600</v>
      </c>
      <c r="C19" s="196">
        <v>60014</v>
      </c>
      <c r="D19" s="196">
        <v>6050</v>
      </c>
      <c r="E19" s="200" t="s">
        <v>376</v>
      </c>
      <c r="F19" s="71">
        <f t="shared" si="0"/>
        <v>100000</v>
      </c>
      <c r="G19" s="197">
        <v>100000</v>
      </c>
      <c r="H19" s="71"/>
      <c r="I19" s="70"/>
      <c r="J19" s="198"/>
      <c r="K19" s="70"/>
    </row>
    <row r="20" spans="1:11" s="67" customFormat="1" ht="22.5" customHeight="1" thickBot="1">
      <c r="A20" s="227" t="s">
        <v>425</v>
      </c>
      <c r="B20" s="196">
        <v>600</v>
      </c>
      <c r="C20" s="196">
        <v>60014</v>
      </c>
      <c r="D20" s="196">
        <v>6050</v>
      </c>
      <c r="E20" s="200" t="s">
        <v>377</v>
      </c>
      <c r="F20" s="71">
        <f t="shared" si="0"/>
        <v>250000</v>
      </c>
      <c r="G20" s="197">
        <v>250000</v>
      </c>
      <c r="H20" s="71"/>
      <c r="I20" s="70"/>
      <c r="J20" s="198"/>
      <c r="K20" s="70"/>
    </row>
    <row r="21" spans="1:11" s="68" customFormat="1" ht="87" customHeight="1" thickBot="1">
      <c r="A21" s="227" t="s">
        <v>426</v>
      </c>
      <c r="B21" s="228">
        <v>600</v>
      </c>
      <c r="C21" s="228">
        <v>60014</v>
      </c>
      <c r="D21" s="228">
        <v>6050</v>
      </c>
      <c r="E21" s="234" t="s">
        <v>364</v>
      </c>
      <c r="F21" s="229">
        <f t="shared" si="0"/>
        <v>50000</v>
      </c>
      <c r="G21" s="230">
        <v>50000</v>
      </c>
      <c r="H21" s="229"/>
      <c r="I21" s="207"/>
      <c r="J21" s="231"/>
      <c r="K21" s="232" t="s">
        <v>363</v>
      </c>
    </row>
    <row r="22" spans="1:11" s="67" customFormat="1" ht="22.5" customHeight="1" thickBot="1">
      <c r="A22" s="227" t="s">
        <v>427</v>
      </c>
      <c r="B22" s="196">
        <v>600</v>
      </c>
      <c r="C22" s="196">
        <v>60014</v>
      </c>
      <c r="D22" s="196">
        <v>6050</v>
      </c>
      <c r="E22" s="202" t="s">
        <v>378</v>
      </c>
      <c r="F22" s="71">
        <f t="shared" si="0"/>
        <v>150000</v>
      </c>
      <c r="G22" s="197">
        <v>150000</v>
      </c>
      <c r="H22" s="71"/>
      <c r="I22" s="70"/>
      <c r="J22" s="198"/>
      <c r="K22" s="70"/>
    </row>
    <row r="23" spans="1:11" s="68" customFormat="1" ht="22.5" customHeight="1" thickBot="1">
      <c r="A23" s="227" t="s">
        <v>428</v>
      </c>
      <c r="B23" s="228">
        <v>600</v>
      </c>
      <c r="C23" s="228">
        <v>60014</v>
      </c>
      <c r="D23" s="228">
        <v>6050</v>
      </c>
      <c r="E23" s="235" t="s">
        <v>379</v>
      </c>
      <c r="F23" s="229">
        <v>200000</v>
      </c>
      <c r="G23" s="230">
        <v>150000</v>
      </c>
      <c r="H23" s="229"/>
      <c r="I23" s="207"/>
      <c r="J23" s="231" t="s">
        <v>250</v>
      </c>
      <c r="K23" s="207"/>
    </row>
    <row r="24" spans="1:11" s="68" customFormat="1" ht="22.5" customHeight="1" thickBot="1">
      <c r="A24" s="227" t="s">
        <v>429</v>
      </c>
      <c r="B24" s="228">
        <v>600</v>
      </c>
      <c r="C24" s="228">
        <v>60014</v>
      </c>
      <c r="D24" s="236">
        <v>6050</v>
      </c>
      <c r="E24" s="237" t="s">
        <v>251</v>
      </c>
      <c r="F24" s="229">
        <v>200000</v>
      </c>
      <c r="G24" s="230">
        <v>200000</v>
      </c>
      <c r="H24" s="229"/>
      <c r="I24" s="207"/>
      <c r="J24" s="231"/>
      <c r="K24" s="207"/>
    </row>
    <row r="25" spans="1:11" s="67" customFormat="1" ht="34.5" customHeight="1" thickBot="1">
      <c r="A25" s="227" t="s">
        <v>430</v>
      </c>
      <c r="B25" s="196">
        <v>600</v>
      </c>
      <c r="C25" s="196">
        <v>60014</v>
      </c>
      <c r="D25" s="203">
        <v>6050</v>
      </c>
      <c r="E25" s="204" t="s">
        <v>366</v>
      </c>
      <c r="F25" s="71">
        <v>363000</v>
      </c>
      <c r="G25" s="197">
        <v>200000</v>
      </c>
      <c r="H25" s="71"/>
      <c r="I25" s="70"/>
      <c r="J25" s="198" t="s">
        <v>365</v>
      </c>
      <c r="K25" s="201" t="s">
        <v>367</v>
      </c>
    </row>
    <row r="26" spans="1:11" s="67" customFormat="1" ht="22.5" customHeight="1" thickBot="1">
      <c r="A26" s="227" t="s">
        <v>431</v>
      </c>
      <c r="B26" s="196">
        <v>600</v>
      </c>
      <c r="C26" s="196">
        <v>60014</v>
      </c>
      <c r="D26" s="203">
        <v>6050</v>
      </c>
      <c r="E26" s="204" t="s">
        <v>380</v>
      </c>
      <c r="F26" s="71">
        <f t="shared" si="0"/>
        <v>100000</v>
      </c>
      <c r="G26" s="197">
        <v>100000</v>
      </c>
      <c r="H26" s="71"/>
      <c r="I26" s="70"/>
      <c r="J26" s="198"/>
      <c r="K26" s="201"/>
    </row>
    <row r="27" spans="1:11" s="67" customFormat="1" ht="22.5" customHeight="1" thickBot="1">
      <c r="A27" s="227" t="s">
        <v>432</v>
      </c>
      <c r="B27" s="196">
        <v>600</v>
      </c>
      <c r="C27" s="196">
        <v>60014</v>
      </c>
      <c r="D27" s="203">
        <v>6050</v>
      </c>
      <c r="E27" s="204" t="s">
        <v>381</v>
      </c>
      <c r="F27" s="71">
        <f t="shared" si="0"/>
        <v>400000</v>
      </c>
      <c r="G27" s="197">
        <v>400000</v>
      </c>
      <c r="H27" s="71"/>
      <c r="I27" s="70"/>
      <c r="J27" s="198"/>
      <c r="K27" s="70"/>
    </row>
    <row r="28" spans="1:11" s="67" customFormat="1" ht="36" customHeight="1" thickBot="1">
      <c r="A28" s="227" t="s">
        <v>433</v>
      </c>
      <c r="B28" s="196">
        <v>600</v>
      </c>
      <c r="C28" s="196">
        <v>60014</v>
      </c>
      <c r="D28" s="203">
        <v>6050</v>
      </c>
      <c r="E28" s="204" t="s">
        <v>414</v>
      </c>
      <c r="F28" s="71">
        <f t="shared" si="0"/>
        <v>175000</v>
      </c>
      <c r="G28" s="197">
        <v>175000</v>
      </c>
      <c r="H28" s="71"/>
      <c r="I28" s="70"/>
      <c r="J28" s="198"/>
      <c r="K28" s="70"/>
    </row>
    <row r="29" spans="1:11" s="67" customFormat="1" ht="22.5" customHeight="1" thickBot="1">
      <c r="A29" s="227" t="s">
        <v>434</v>
      </c>
      <c r="B29" s="196">
        <v>600</v>
      </c>
      <c r="C29" s="196">
        <v>60014</v>
      </c>
      <c r="D29" s="203">
        <v>6050</v>
      </c>
      <c r="E29" s="204" t="s">
        <v>382</v>
      </c>
      <c r="F29" s="71">
        <v>300000</v>
      </c>
      <c r="G29" s="197">
        <v>200000</v>
      </c>
      <c r="H29" s="71"/>
      <c r="I29" s="70"/>
      <c r="J29" s="198" t="s">
        <v>383</v>
      </c>
      <c r="K29" s="70"/>
    </row>
    <row r="30" spans="1:11" s="67" customFormat="1" ht="22.5" customHeight="1" thickBot="1">
      <c r="A30" s="227" t="s">
        <v>435</v>
      </c>
      <c r="B30" s="196">
        <v>600</v>
      </c>
      <c r="C30" s="196">
        <v>60014</v>
      </c>
      <c r="D30" s="203">
        <v>6050</v>
      </c>
      <c r="E30" s="204" t="s">
        <v>384</v>
      </c>
      <c r="F30" s="71">
        <f t="shared" si="0"/>
        <v>100000</v>
      </c>
      <c r="G30" s="197">
        <v>100000</v>
      </c>
      <c r="H30" s="71"/>
      <c r="I30" s="70"/>
      <c r="J30" s="198"/>
      <c r="K30" s="70"/>
    </row>
    <row r="31" spans="1:11" s="68" customFormat="1" ht="37.5" customHeight="1" thickBot="1">
      <c r="A31" s="227" t="s">
        <v>436</v>
      </c>
      <c r="B31" s="228">
        <v>600</v>
      </c>
      <c r="C31" s="228">
        <v>60014</v>
      </c>
      <c r="D31" s="236">
        <v>6050</v>
      </c>
      <c r="E31" s="237" t="s">
        <v>387</v>
      </c>
      <c r="F31" s="229">
        <f t="shared" si="0"/>
        <v>50000</v>
      </c>
      <c r="G31" s="230">
        <v>50000</v>
      </c>
      <c r="H31" s="229"/>
      <c r="I31" s="207"/>
      <c r="J31" s="231"/>
      <c r="K31" s="232" t="s">
        <v>385</v>
      </c>
    </row>
    <row r="32" spans="1:11" s="68" customFormat="1" ht="37.5" customHeight="1" thickBot="1">
      <c r="A32" s="227" t="s">
        <v>437</v>
      </c>
      <c r="B32" s="228">
        <v>600</v>
      </c>
      <c r="C32" s="228">
        <v>60014</v>
      </c>
      <c r="D32" s="236">
        <v>6050</v>
      </c>
      <c r="E32" s="237" t="s">
        <v>415</v>
      </c>
      <c r="F32" s="229">
        <f t="shared" si="0"/>
        <v>25000</v>
      </c>
      <c r="G32" s="230">
        <v>25000</v>
      </c>
      <c r="H32" s="229"/>
      <c r="I32" s="207"/>
      <c r="J32" s="231"/>
      <c r="K32" s="232"/>
    </row>
    <row r="33" spans="1:11" s="67" customFormat="1" ht="22.5" customHeight="1" thickBot="1">
      <c r="A33" s="227" t="s">
        <v>438</v>
      </c>
      <c r="B33" s="196">
        <v>600</v>
      </c>
      <c r="C33" s="196">
        <v>60014</v>
      </c>
      <c r="D33" s="203">
        <v>6050</v>
      </c>
      <c r="E33" s="204" t="s">
        <v>386</v>
      </c>
      <c r="F33" s="71">
        <v>180000</v>
      </c>
      <c r="G33" s="197">
        <v>150000</v>
      </c>
      <c r="H33" s="71"/>
      <c r="I33" s="70"/>
      <c r="J33" s="198" t="s">
        <v>416</v>
      </c>
      <c r="K33" s="70"/>
    </row>
    <row r="34" spans="1:11" s="68" customFormat="1" ht="35.25" customHeight="1" thickBot="1">
      <c r="A34" s="227" t="s">
        <v>439</v>
      </c>
      <c r="B34" s="228">
        <v>600</v>
      </c>
      <c r="C34" s="228">
        <v>60014</v>
      </c>
      <c r="D34" s="236">
        <v>6050</v>
      </c>
      <c r="E34" s="237" t="s">
        <v>348</v>
      </c>
      <c r="F34" s="229">
        <f t="shared" si="0"/>
        <v>150000</v>
      </c>
      <c r="G34" s="230">
        <v>150000</v>
      </c>
      <c r="H34" s="229"/>
      <c r="I34" s="207"/>
      <c r="J34" s="231"/>
      <c r="K34" s="207"/>
    </row>
    <row r="35" spans="1:11" s="68" customFormat="1" ht="22.5" customHeight="1" thickBot="1">
      <c r="A35" s="227" t="s">
        <v>440</v>
      </c>
      <c r="B35" s="228">
        <v>600</v>
      </c>
      <c r="C35" s="228">
        <v>60014</v>
      </c>
      <c r="D35" s="236">
        <v>6050</v>
      </c>
      <c r="E35" s="237" t="s">
        <v>349</v>
      </c>
      <c r="F35" s="229">
        <v>400000</v>
      </c>
      <c r="G35" s="230">
        <v>200000</v>
      </c>
      <c r="H35" s="230"/>
      <c r="I35" s="207"/>
      <c r="J35" s="198" t="s">
        <v>417</v>
      </c>
      <c r="K35" s="207"/>
    </row>
    <row r="36" spans="1:11" s="68" customFormat="1" ht="22.5" customHeight="1" thickBot="1">
      <c r="A36" s="227" t="s">
        <v>441</v>
      </c>
      <c r="B36" s="228">
        <v>600</v>
      </c>
      <c r="C36" s="228">
        <v>60014</v>
      </c>
      <c r="D36" s="236">
        <v>6050</v>
      </c>
      <c r="E36" s="237" t="s">
        <v>418</v>
      </c>
      <c r="F36" s="229">
        <v>440000</v>
      </c>
      <c r="G36" s="230"/>
      <c r="H36" s="230"/>
      <c r="I36" s="207"/>
      <c r="J36" s="198" t="s">
        <v>419</v>
      </c>
      <c r="K36" s="207"/>
    </row>
    <row r="37" spans="1:11" s="68" customFormat="1" ht="22.5" customHeight="1" thickBot="1">
      <c r="A37" s="227" t="s">
        <v>442</v>
      </c>
      <c r="B37" s="228">
        <v>600</v>
      </c>
      <c r="C37" s="228">
        <v>60014</v>
      </c>
      <c r="D37" s="236">
        <v>6050</v>
      </c>
      <c r="E37" s="237" t="s">
        <v>484</v>
      </c>
      <c r="F37" s="71">
        <f t="shared" si="0"/>
        <v>10000</v>
      </c>
      <c r="G37" s="71">
        <v>10000</v>
      </c>
      <c r="H37" s="230"/>
      <c r="I37" s="207"/>
      <c r="J37" s="198"/>
      <c r="K37" s="207"/>
    </row>
    <row r="38" spans="1:11" s="68" customFormat="1" ht="22.5" customHeight="1" thickBot="1">
      <c r="A38" s="227" t="s">
        <v>443</v>
      </c>
      <c r="B38" s="228">
        <v>600</v>
      </c>
      <c r="C38" s="228">
        <v>60014</v>
      </c>
      <c r="D38" s="236">
        <v>6050</v>
      </c>
      <c r="E38" s="237" t="s">
        <v>485</v>
      </c>
      <c r="F38" s="71">
        <f t="shared" si="0"/>
        <v>10000</v>
      </c>
      <c r="G38" s="71">
        <v>10000</v>
      </c>
      <c r="H38" s="230"/>
      <c r="I38" s="207"/>
      <c r="J38" s="198"/>
      <c r="K38" s="207"/>
    </row>
    <row r="39" spans="1:11" s="68" customFormat="1" ht="35.25" customHeight="1" thickBot="1">
      <c r="A39" s="227" t="s">
        <v>444</v>
      </c>
      <c r="B39" s="228">
        <v>600</v>
      </c>
      <c r="C39" s="228">
        <v>60014</v>
      </c>
      <c r="D39" s="236">
        <v>6050</v>
      </c>
      <c r="E39" s="237" t="s">
        <v>486</v>
      </c>
      <c r="F39" s="71">
        <f t="shared" si="0"/>
        <v>10000</v>
      </c>
      <c r="G39" s="71">
        <v>10000</v>
      </c>
      <c r="H39" s="230"/>
      <c r="I39" s="207"/>
      <c r="J39" s="198"/>
      <c r="K39" s="207"/>
    </row>
    <row r="40" spans="1:11" s="68" customFormat="1" ht="22.5" customHeight="1" thickBot="1">
      <c r="A40" s="227" t="s">
        <v>445</v>
      </c>
      <c r="B40" s="228">
        <v>600</v>
      </c>
      <c r="C40" s="228">
        <v>60014</v>
      </c>
      <c r="D40" s="236">
        <v>6050</v>
      </c>
      <c r="E40" s="237" t="s">
        <v>487</v>
      </c>
      <c r="F40" s="71">
        <f t="shared" si="0"/>
        <v>80000</v>
      </c>
      <c r="G40" s="71">
        <v>80000</v>
      </c>
      <c r="H40" s="230"/>
      <c r="I40" s="207"/>
      <c r="J40" s="198"/>
      <c r="K40" s="207"/>
    </row>
    <row r="41" spans="1:11" s="68" customFormat="1" ht="33" customHeight="1" thickBot="1">
      <c r="A41" s="227" t="s">
        <v>446</v>
      </c>
      <c r="B41" s="228">
        <v>600</v>
      </c>
      <c r="C41" s="228">
        <v>60014</v>
      </c>
      <c r="D41" s="236">
        <v>6050</v>
      </c>
      <c r="E41" s="237" t="s">
        <v>488</v>
      </c>
      <c r="F41" s="71">
        <f t="shared" si="0"/>
        <v>10000</v>
      </c>
      <c r="G41" s="71">
        <v>10000</v>
      </c>
      <c r="H41" s="230"/>
      <c r="I41" s="207"/>
      <c r="J41" s="198"/>
      <c r="K41" s="207"/>
    </row>
    <row r="42" spans="1:11" s="68" customFormat="1" ht="34.5" customHeight="1" thickBot="1">
      <c r="A42" s="227" t="s">
        <v>447</v>
      </c>
      <c r="B42" s="228">
        <v>600</v>
      </c>
      <c r="C42" s="228">
        <v>60014</v>
      </c>
      <c r="D42" s="236">
        <v>6050</v>
      </c>
      <c r="E42" s="237" t="s">
        <v>489</v>
      </c>
      <c r="F42" s="71">
        <f t="shared" si="0"/>
        <v>50000</v>
      </c>
      <c r="G42" s="71">
        <v>50000</v>
      </c>
      <c r="H42" s="230"/>
      <c r="I42" s="207"/>
      <c r="J42" s="198"/>
      <c r="K42" s="207"/>
    </row>
    <row r="43" spans="1:11" s="67" customFormat="1" ht="22.5" customHeight="1" thickBot="1">
      <c r="A43" s="227" t="s">
        <v>448</v>
      </c>
      <c r="B43" s="196">
        <v>600</v>
      </c>
      <c r="C43" s="196">
        <v>60014</v>
      </c>
      <c r="D43" s="203">
        <v>6060</v>
      </c>
      <c r="E43" s="205" t="s">
        <v>368</v>
      </c>
      <c r="F43" s="71">
        <f t="shared" si="0"/>
        <v>350000</v>
      </c>
      <c r="G43" s="71">
        <v>350000</v>
      </c>
      <c r="H43" s="71"/>
      <c r="I43" s="70"/>
      <c r="J43" s="70"/>
      <c r="K43" s="70"/>
    </row>
    <row r="44" spans="1:11" s="193" customFormat="1" ht="22.5" customHeight="1" thickBot="1">
      <c r="A44" s="402" t="s">
        <v>252</v>
      </c>
      <c r="B44" s="402"/>
      <c r="C44" s="402"/>
      <c r="D44" s="402"/>
      <c r="E44" s="402"/>
      <c r="F44" s="72">
        <f>SUM(F7:F43)</f>
        <v>11166200</v>
      </c>
      <c r="G44" s="72">
        <f>SUM(G7:G43)</f>
        <v>7433200</v>
      </c>
      <c r="H44" s="72"/>
      <c r="I44" s="72"/>
      <c r="J44" s="72">
        <v>3733000</v>
      </c>
      <c r="K44" s="194"/>
    </row>
    <row r="45" spans="1:11" s="67" customFormat="1" ht="33.75" customHeight="1" thickBot="1">
      <c r="A45" s="69" t="s">
        <v>449</v>
      </c>
      <c r="B45" s="73">
        <v>700</v>
      </c>
      <c r="C45" s="73">
        <v>70005</v>
      </c>
      <c r="D45" s="73">
        <v>6050</v>
      </c>
      <c r="E45" s="206" t="s">
        <v>405</v>
      </c>
      <c r="F45" s="74">
        <f>SUM(G45:H45)</f>
        <v>55000</v>
      </c>
      <c r="G45" s="71">
        <v>55000</v>
      </c>
      <c r="H45" s="71"/>
      <c r="I45" s="70"/>
      <c r="J45" s="70"/>
      <c r="K45" s="70"/>
    </row>
    <row r="46" spans="1:11" s="193" customFormat="1" ht="22.5" customHeight="1" thickBot="1">
      <c r="A46" s="402" t="s">
        <v>350</v>
      </c>
      <c r="B46" s="402"/>
      <c r="C46" s="402"/>
      <c r="D46" s="402"/>
      <c r="E46" s="402"/>
      <c r="F46" s="72">
        <f>SUM(F45)</f>
        <v>55000</v>
      </c>
      <c r="G46" s="72">
        <f>SUM(G45)</f>
        <v>55000</v>
      </c>
      <c r="H46" s="72"/>
      <c r="I46" s="194"/>
      <c r="J46" s="194"/>
      <c r="K46" s="194"/>
    </row>
    <row r="47" spans="1:11" s="67" customFormat="1" ht="22.5" customHeight="1" thickBot="1">
      <c r="A47" s="69" t="s">
        <v>450</v>
      </c>
      <c r="B47" s="73">
        <v>710</v>
      </c>
      <c r="C47" s="73">
        <v>71012</v>
      </c>
      <c r="D47" s="73">
        <v>6060</v>
      </c>
      <c r="E47" s="206" t="s">
        <v>454</v>
      </c>
      <c r="F47" s="74">
        <f>SUM(G47:H47)</f>
        <v>15000</v>
      </c>
      <c r="G47" s="71">
        <v>15000</v>
      </c>
      <c r="H47" s="71"/>
      <c r="I47" s="70"/>
      <c r="J47" s="70"/>
      <c r="K47" s="70"/>
    </row>
    <row r="48" spans="1:11" s="193" customFormat="1" ht="22.5" customHeight="1" thickBot="1">
      <c r="A48" s="402" t="s">
        <v>253</v>
      </c>
      <c r="B48" s="402"/>
      <c r="C48" s="402"/>
      <c r="D48" s="402"/>
      <c r="E48" s="402"/>
      <c r="F48" s="72">
        <f>SUM(F47)</f>
        <v>15000</v>
      </c>
      <c r="G48" s="72">
        <f>SUM(G47)</f>
        <v>15000</v>
      </c>
      <c r="H48" s="72"/>
      <c r="I48" s="194"/>
      <c r="J48" s="194"/>
      <c r="K48" s="194"/>
    </row>
    <row r="49" spans="1:11" s="67" customFormat="1" ht="22.5" customHeight="1" thickBot="1">
      <c r="A49" s="69" t="s">
        <v>451</v>
      </c>
      <c r="B49" s="73">
        <v>750</v>
      </c>
      <c r="C49" s="196">
        <v>75011</v>
      </c>
      <c r="D49" s="196">
        <v>6060</v>
      </c>
      <c r="E49" s="200" t="s">
        <v>351</v>
      </c>
      <c r="F49" s="71">
        <f>SUM(G49:H49)</f>
        <v>15000</v>
      </c>
      <c r="G49" s="71">
        <v>15000</v>
      </c>
      <c r="H49" s="71"/>
      <c r="I49" s="70"/>
      <c r="J49" s="70"/>
      <c r="K49" s="207"/>
    </row>
    <row r="50" spans="1:11" s="193" customFormat="1" ht="22.5" customHeight="1" thickBot="1">
      <c r="A50" s="402" t="s">
        <v>254</v>
      </c>
      <c r="B50" s="402"/>
      <c r="C50" s="402"/>
      <c r="D50" s="402"/>
      <c r="E50" s="402"/>
      <c r="F50" s="72">
        <f>SUM(F49:F49)</f>
        <v>15000</v>
      </c>
      <c r="G50" s="72">
        <f>SUM(G49:G49)</f>
        <v>15000</v>
      </c>
      <c r="H50" s="72"/>
      <c r="I50" s="194"/>
      <c r="J50" s="194"/>
      <c r="K50" s="194"/>
    </row>
    <row r="51" spans="1:11" s="67" customFormat="1" ht="22.5" customHeight="1" thickBot="1">
      <c r="A51" s="69" t="s">
        <v>458</v>
      </c>
      <c r="B51" s="73">
        <v>750</v>
      </c>
      <c r="C51" s="196">
        <v>75020</v>
      </c>
      <c r="D51" s="196">
        <v>6060</v>
      </c>
      <c r="E51" s="200" t="s">
        <v>352</v>
      </c>
      <c r="F51" s="71">
        <f>SUM(G51:H51)</f>
        <v>35000</v>
      </c>
      <c r="G51" s="71">
        <v>35000</v>
      </c>
      <c r="H51" s="71" t="s">
        <v>255</v>
      </c>
      <c r="I51" s="70"/>
      <c r="J51" s="70"/>
      <c r="K51" s="207"/>
    </row>
    <row r="52" spans="1:11" s="67" customFormat="1" ht="48" customHeight="1" thickBot="1">
      <c r="A52" s="69" t="s">
        <v>490</v>
      </c>
      <c r="B52" s="73">
        <v>750</v>
      </c>
      <c r="C52" s="196">
        <v>75020</v>
      </c>
      <c r="D52" s="196">
        <v>6050</v>
      </c>
      <c r="E52" s="208" t="s">
        <v>256</v>
      </c>
      <c r="F52" s="209">
        <f>SUM(G52:H52)</f>
        <v>500000</v>
      </c>
      <c r="G52" s="209">
        <v>500000</v>
      </c>
      <c r="H52" s="209"/>
      <c r="I52" s="210"/>
      <c r="J52" s="210"/>
      <c r="K52" s="70"/>
    </row>
    <row r="53" spans="1:11" s="193" customFormat="1" ht="22.5" customHeight="1" thickBot="1">
      <c r="A53" s="413" t="s">
        <v>257</v>
      </c>
      <c r="B53" s="413"/>
      <c r="C53" s="413"/>
      <c r="D53" s="414"/>
      <c r="E53" s="414"/>
      <c r="F53" s="75">
        <f>SUM(F51:F52)</f>
        <v>535000</v>
      </c>
      <c r="G53" s="75">
        <f>SUM(G51:G52)</f>
        <v>535000</v>
      </c>
      <c r="H53" s="75"/>
      <c r="I53" s="195"/>
      <c r="J53" s="195"/>
      <c r="K53" s="194"/>
    </row>
    <row r="54" spans="1:11" s="67" customFormat="1" ht="38.25" customHeight="1" thickBot="1">
      <c r="A54" s="69" t="s">
        <v>491</v>
      </c>
      <c r="B54" s="73">
        <v>750</v>
      </c>
      <c r="C54" s="73">
        <v>75095</v>
      </c>
      <c r="D54" s="73">
        <v>6639</v>
      </c>
      <c r="E54" s="206" t="s">
        <v>396</v>
      </c>
      <c r="F54" s="74">
        <f>SUM(G54:H54)</f>
        <v>58499</v>
      </c>
      <c r="G54" s="71">
        <v>58499</v>
      </c>
      <c r="H54" s="71"/>
      <c r="I54" s="70"/>
      <c r="J54" s="70"/>
      <c r="K54" s="70"/>
    </row>
    <row r="55" spans="1:11" s="193" customFormat="1" ht="22.5" customHeight="1" thickBot="1">
      <c r="A55" s="402" t="s">
        <v>258</v>
      </c>
      <c r="B55" s="402"/>
      <c r="C55" s="402"/>
      <c r="D55" s="402"/>
      <c r="E55" s="402"/>
      <c r="F55" s="72">
        <f>SUM(F54)</f>
        <v>58499</v>
      </c>
      <c r="G55" s="72">
        <f>SUM(G54)</f>
        <v>58499</v>
      </c>
      <c r="H55" s="72"/>
      <c r="I55" s="194"/>
      <c r="J55" s="194"/>
      <c r="K55" s="194"/>
    </row>
    <row r="56" spans="1:11" s="67" customFormat="1" ht="36" customHeight="1" thickBot="1">
      <c r="A56" s="69" t="s">
        <v>492</v>
      </c>
      <c r="B56" s="73">
        <v>754</v>
      </c>
      <c r="C56" s="73">
        <v>75404</v>
      </c>
      <c r="D56" s="73">
        <v>6170</v>
      </c>
      <c r="E56" s="206" t="s">
        <v>395</v>
      </c>
      <c r="F56" s="74">
        <f>SUM(G56:H56)</f>
        <v>40000</v>
      </c>
      <c r="G56" s="71">
        <v>40000</v>
      </c>
      <c r="H56" s="71"/>
      <c r="I56" s="70"/>
      <c r="J56" s="70"/>
      <c r="K56" s="70"/>
    </row>
    <row r="57" spans="1:11" s="193" customFormat="1" ht="22.5" customHeight="1" thickBot="1">
      <c r="A57" s="402" t="s">
        <v>259</v>
      </c>
      <c r="B57" s="402"/>
      <c r="C57" s="402"/>
      <c r="D57" s="402"/>
      <c r="E57" s="402"/>
      <c r="F57" s="72">
        <f>SUM(F56)</f>
        <v>40000</v>
      </c>
      <c r="G57" s="72">
        <f>SUM(G56)</f>
        <v>40000</v>
      </c>
      <c r="H57" s="72"/>
      <c r="I57" s="194"/>
      <c r="J57" s="194"/>
      <c r="K57" s="194"/>
    </row>
    <row r="58" spans="1:11" s="67" customFormat="1" ht="37.5" customHeight="1" thickBot="1">
      <c r="A58" s="69" t="s">
        <v>493</v>
      </c>
      <c r="B58" s="73">
        <v>754</v>
      </c>
      <c r="C58" s="73">
        <v>75421</v>
      </c>
      <c r="D58" s="73">
        <v>6050</v>
      </c>
      <c r="E58" s="206" t="s">
        <v>496</v>
      </c>
      <c r="F58" s="74">
        <f>SUM(G58:H58)</f>
        <v>50000</v>
      </c>
      <c r="G58" s="71">
        <v>50000</v>
      </c>
      <c r="H58" s="71"/>
      <c r="I58" s="70"/>
      <c r="J58" s="70"/>
      <c r="K58" s="70"/>
    </row>
    <row r="59" spans="1:11" s="193" customFormat="1" ht="22.5" customHeight="1" thickBot="1">
      <c r="A59" s="402" t="s">
        <v>497</v>
      </c>
      <c r="B59" s="402"/>
      <c r="C59" s="402"/>
      <c r="D59" s="402"/>
      <c r="E59" s="402"/>
      <c r="F59" s="72">
        <f>SUM(F58)</f>
        <v>50000</v>
      </c>
      <c r="G59" s="72">
        <f>SUM(G58)</f>
        <v>50000</v>
      </c>
      <c r="H59" s="72"/>
      <c r="I59" s="194"/>
      <c r="J59" s="194"/>
      <c r="K59" s="194"/>
    </row>
    <row r="60" spans="1:11" s="67" customFormat="1" ht="22.5" customHeight="1" thickBot="1">
      <c r="A60" s="69" t="s">
        <v>494</v>
      </c>
      <c r="B60" s="73">
        <v>852</v>
      </c>
      <c r="C60" s="73">
        <v>85201</v>
      </c>
      <c r="D60" s="73">
        <v>6050</v>
      </c>
      <c r="E60" s="76" t="s">
        <v>357</v>
      </c>
      <c r="F60" s="74">
        <f>SUM(G60:H60)</f>
        <v>50000</v>
      </c>
      <c r="G60" s="71">
        <v>50000</v>
      </c>
      <c r="H60" s="71"/>
      <c r="I60" s="70"/>
      <c r="J60" s="70"/>
      <c r="K60" s="70"/>
    </row>
    <row r="61" spans="1:11" s="67" customFormat="1" ht="22.5" customHeight="1" thickBot="1">
      <c r="A61" s="69" t="s">
        <v>495</v>
      </c>
      <c r="B61" s="73">
        <v>852</v>
      </c>
      <c r="C61" s="73">
        <v>85201</v>
      </c>
      <c r="D61" s="73">
        <v>6050</v>
      </c>
      <c r="E61" s="226" t="s">
        <v>406</v>
      </c>
      <c r="F61" s="74">
        <f>SUM(G61:H61)</f>
        <v>300000</v>
      </c>
      <c r="G61" s="71">
        <v>300000</v>
      </c>
      <c r="H61" s="71"/>
      <c r="I61" s="70"/>
      <c r="J61" s="70"/>
      <c r="K61" s="70"/>
    </row>
    <row r="62" spans="1:11" s="193" customFormat="1" ht="22.5" customHeight="1" thickBot="1">
      <c r="A62" s="402" t="s">
        <v>353</v>
      </c>
      <c r="B62" s="402"/>
      <c r="C62" s="402"/>
      <c r="D62" s="402"/>
      <c r="E62" s="402"/>
      <c r="F62" s="72">
        <f>SUM(F60:F61)</f>
        <v>350000</v>
      </c>
      <c r="G62" s="72">
        <f>SUM(G60:G61)</f>
        <v>350000</v>
      </c>
      <c r="H62" s="72"/>
      <c r="I62" s="194"/>
      <c r="J62" s="194"/>
      <c r="K62" s="194"/>
    </row>
    <row r="63" spans="1:11" s="67" customFormat="1" ht="48.75" customHeight="1" thickBot="1">
      <c r="A63" s="69" t="s">
        <v>498</v>
      </c>
      <c r="B63" s="73">
        <v>852</v>
      </c>
      <c r="C63" s="73">
        <v>85202</v>
      </c>
      <c r="D63" s="73">
        <v>6050</v>
      </c>
      <c r="E63" s="76" t="s">
        <v>260</v>
      </c>
      <c r="F63" s="74">
        <f>SUM(G63:H63)</f>
        <v>285000</v>
      </c>
      <c r="G63" s="71">
        <v>285000</v>
      </c>
      <c r="H63" s="71"/>
      <c r="I63" s="70"/>
      <c r="J63" s="70"/>
      <c r="K63" s="70"/>
    </row>
    <row r="64" spans="1:11" s="193" customFormat="1" ht="22.5" customHeight="1" thickBot="1">
      <c r="A64" s="402" t="s">
        <v>261</v>
      </c>
      <c r="B64" s="402"/>
      <c r="C64" s="402"/>
      <c r="D64" s="402"/>
      <c r="E64" s="402"/>
      <c r="F64" s="72">
        <f>SUM(F63:F63)</f>
        <v>285000</v>
      </c>
      <c r="G64" s="72">
        <f>SUM(G63:G63)</f>
        <v>285000</v>
      </c>
      <c r="H64" s="72"/>
      <c r="I64" s="194"/>
      <c r="J64" s="194"/>
      <c r="K64" s="194"/>
    </row>
    <row r="65" spans="1:11" s="67" customFormat="1" ht="24.75" customHeight="1" thickBot="1">
      <c r="A65" s="410" t="s">
        <v>4</v>
      </c>
      <c r="B65" s="411"/>
      <c r="C65" s="411"/>
      <c r="D65" s="411"/>
      <c r="E65" s="412"/>
      <c r="F65" s="77">
        <f>SUM(F44,F46,F48,F50,F53,F55,F57,F59,F62,F64)</f>
        <v>12569699</v>
      </c>
      <c r="G65" s="77">
        <f t="shared" ref="G65:J65" si="1">SUM(G44,G46,G48,G50,G53,G55,G57,G59,G62,G64)</f>
        <v>8836699</v>
      </c>
      <c r="H65" s="77">
        <f t="shared" si="1"/>
        <v>0</v>
      </c>
      <c r="I65" s="77">
        <f t="shared" si="1"/>
        <v>0</v>
      </c>
      <c r="J65" s="77">
        <f t="shared" si="1"/>
        <v>3733000</v>
      </c>
      <c r="K65" s="77"/>
    </row>
    <row r="66" spans="1:11" ht="12.75" customHeight="1">
      <c r="F66" s="78" t="s">
        <v>255</v>
      </c>
    </row>
    <row r="67" spans="1:11" s="80" customFormat="1" ht="12.75" customHeight="1">
      <c r="A67" s="79" t="s">
        <v>262</v>
      </c>
    </row>
    <row r="68" spans="1:11" s="80" customFormat="1" ht="12.75" customHeight="1">
      <c r="A68" s="79" t="s">
        <v>263</v>
      </c>
    </row>
    <row r="69" spans="1:11" s="80" customFormat="1" ht="12.75" customHeight="1">
      <c r="A69" s="79" t="s">
        <v>264</v>
      </c>
      <c r="F69" s="80" t="s">
        <v>255</v>
      </c>
    </row>
  </sheetData>
  <sheetProtection algorithmName="SHA-512" hashValue="4igJIsQ+CufcuWQ708xXXbJx5uzDPKzkxQyZC04eyMdNCavjiN9uuuWWtlLKN9qJXpTZABjWhuBfS98R4r4L2A==" saltValue="o3tMdERXsTfDsBknzJY4BQ==" spinCount="100000" sheet="1" objects="1" scenarios="1" formatColumns="0" formatRows="0"/>
  <mergeCells count="20">
    <mergeCell ref="A65:E65"/>
    <mergeCell ref="A64:E64"/>
    <mergeCell ref="A50:E50"/>
    <mergeCell ref="A53:E53"/>
    <mergeCell ref="A55:E55"/>
    <mergeCell ref="A57:E57"/>
    <mergeCell ref="A62:E62"/>
    <mergeCell ref="A59:E59"/>
    <mergeCell ref="A44:E44"/>
    <mergeCell ref="A46:E46"/>
    <mergeCell ref="A48:E48"/>
    <mergeCell ref="A2:K2"/>
    <mergeCell ref="A4:A5"/>
    <mergeCell ref="B4:B5"/>
    <mergeCell ref="C4:C5"/>
    <mergeCell ref="D4:D5"/>
    <mergeCell ref="E4:E5"/>
    <mergeCell ref="F4:F5"/>
    <mergeCell ref="G4:J4"/>
    <mergeCell ref="K4:K5"/>
  </mergeCells>
  <pageMargins left="0.39370078740157483" right="0.23622047244094491" top="1.35" bottom="1.02" header="0.72" footer="0.27559055118110237"/>
  <pageSetup paperSize="9" scale="80" firstPageNumber="0" fitToWidth="0" fitToHeight="2" orientation="landscape" horizontalDpi="4294967295" r:id="rId1"/>
  <headerFooter differentOddEven="1" differentFirst="1" scaleWithDoc="0" alignWithMargins="0">
    <oddFooter>&amp;C&amp;P</oddFooter>
    <evenHeader>&amp;C&amp;P</evenHeader>
    <firstHeader>&amp;R&amp;9Tabela Nr 2a
do uchwały Nr .............
Rady Powiatu w Otwocku
z dnia 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3:D25"/>
  <sheetViews>
    <sheetView showGridLines="0" workbookViewId="0">
      <selection activeCell="G18" sqref="G18"/>
    </sheetView>
  </sheetViews>
  <sheetFormatPr defaultRowHeight="12.75"/>
  <cols>
    <col min="1" max="1" width="5.83203125" style="82" customWidth="1"/>
    <col min="2" max="2" width="62.83203125" style="82" customWidth="1"/>
    <col min="3" max="3" width="15.33203125" style="82" customWidth="1"/>
    <col min="4" max="4" width="18" style="82" customWidth="1"/>
    <col min="5" max="16384" width="9.33203125" style="82"/>
  </cols>
  <sheetData>
    <row r="3" spans="1:4" s="81" customFormat="1" ht="15" customHeight="1">
      <c r="A3" s="415" t="s">
        <v>412</v>
      </c>
      <c r="B3" s="415"/>
      <c r="C3" s="415"/>
      <c r="D3" s="415"/>
    </row>
    <row r="4" spans="1:4">
      <c r="D4" s="83"/>
    </row>
    <row r="5" spans="1:4" ht="54" customHeight="1">
      <c r="A5" s="84" t="s">
        <v>233</v>
      </c>
      <c r="B5" s="84" t="s">
        <v>265</v>
      </c>
      <c r="C5" s="85" t="s">
        <v>266</v>
      </c>
      <c r="D5" s="85" t="s">
        <v>267</v>
      </c>
    </row>
    <row r="6" spans="1:4" s="116" customFormat="1" ht="16.5" customHeight="1">
      <c r="A6" s="182">
        <v>1</v>
      </c>
      <c r="B6" s="182">
        <v>2</v>
      </c>
      <c r="C6" s="182">
        <v>3</v>
      </c>
      <c r="D6" s="183">
        <v>4</v>
      </c>
    </row>
    <row r="7" spans="1:4" s="89" customFormat="1" ht="24.75" customHeight="1">
      <c r="A7" s="86" t="s">
        <v>239</v>
      </c>
      <c r="B7" s="87" t="s">
        <v>268</v>
      </c>
      <c r="C7" s="86"/>
      <c r="D7" s="88">
        <f>SUM(D8:D9)</f>
        <v>119554663</v>
      </c>
    </row>
    <row r="8" spans="1:4" s="93" customFormat="1" ht="24.75" customHeight="1">
      <c r="A8" s="90"/>
      <c r="B8" s="91" t="s">
        <v>269</v>
      </c>
      <c r="C8" s="90"/>
      <c r="D8" s="92">
        <v>110809663</v>
      </c>
    </row>
    <row r="9" spans="1:4" s="93" customFormat="1" ht="24.75" customHeight="1">
      <c r="A9" s="90"/>
      <c r="B9" s="91" t="s">
        <v>270</v>
      </c>
      <c r="C9" s="90"/>
      <c r="D9" s="94">
        <v>8745000</v>
      </c>
    </row>
    <row r="10" spans="1:4" s="89" customFormat="1" ht="24.75" customHeight="1">
      <c r="A10" s="86" t="s">
        <v>240</v>
      </c>
      <c r="B10" s="87" t="s">
        <v>271</v>
      </c>
      <c r="C10" s="86"/>
      <c r="D10" s="95">
        <f>SUM(D11,D12)</f>
        <v>116270454</v>
      </c>
    </row>
    <row r="11" spans="1:4" s="93" customFormat="1" ht="24.75" customHeight="1">
      <c r="A11" s="90"/>
      <c r="B11" s="91" t="s">
        <v>422</v>
      </c>
      <c r="C11" s="90"/>
      <c r="D11" s="96">
        <v>103700755</v>
      </c>
    </row>
    <row r="12" spans="1:4" s="93" customFormat="1" ht="24.75" customHeight="1">
      <c r="A12" s="90"/>
      <c r="B12" s="91" t="s">
        <v>272</v>
      </c>
      <c r="C12" s="90"/>
      <c r="D12" s="97">
        <v>12569699</v>
      </c>
    </row>
    <row r="13" spans="1:4" s="89" customFormat="1" ht="24.75" customHeight="1">
      <c r="A13" s="86" t="s">
        <v>241</v>
      </c>
      <c r="B13" s="87" t="s">
        <v>273</v>
      </c>
      <c r="C13" s="98"/>
      <c r="D13" s="88">
        <f>D7-D10</f>
        <v>3284209</v>
      </c>
    </row>
    <row r="14" spans="1:4" ht="24.75" customHeight="1">
      <c r="A14" s="416" t="s">
        <v>274</v>
      </c>
      <c r="B14" s="417"/>
      <c r="C14" s="99"/>
      <c r="D14" s="100">
        <f>SUM(D15:D17)</f>
        <v>3945114</v>
      </c>
    </row>
    <row r="15" spans="1:4" ht="24.75" customHeight="1">
      <c r="A15" s="101" t="s">
        <v>239</v>
      </c>
      <c r="B15" s="102" t="s">
        <v>407</v>
      </c>
      <c r="C15" s="101" t="s">
        <v>275</v>
      </c>
      <c r="D15" s="103">
        <v>3000000</v>
      </c>
    </row>
    <row r="16" spans="1:4" ht="24.75" customHeight="1">
      <c r="A16" s="101" t="s">
        <v>240</v>
      </c>
      <c r="B16" s="104" t="s">
        <v>408</v>
      </c>
      <c r="C16" s="101" t="s">
        <v>275</v>
      </c>
      <c r="D16" s="105">
        <v>0</v>
      </c>
    </row>
    <row r="17" spans="1:4" ht="24.75" customHeight="1">
      <c r="A17" s="101" t="s">
        <v>241</v>
      </c>
      <c r="B17" s="106" t="s">
        <v>409</v>
      </c>
      <c r="C17" s="101" t="s">
        <v>276</v>
      </c>
      <c r="D17" s="103">
        <v>945114</v>
      </c>
    </row>
    <row r="18" spans="1:4" ht="24.75" customHeight="1">
      <c r="A18" s="416" t="s">
        <v>277</v>
      </c>
      <c r="B18" s="417"/>
      <c r="C18" s="107"/>
      <c r="D18" s="100">
        <f>SUM(D19:D20)</f>
        <v>7229323</v>
      </c>
    </row>
    <row r="19" spans="1:4" ht="24.75" customHeight="1">
      <c r="A19" s="101" t="s">
        <v>239</v>
      </c>
      <c r="B19" s="104" t="s">
        <v>410</v>
      </c>
      <c r="C19" s="101" t="s">
        <v>278</v>
      </c>
      <c r="D19" s="103">
        <v>7229323</v>
      </c>
    </row>
    <row r="20" spans="1:4" ht="24.75" customHeight="1">
      <c r="A20" s="101" t="s">
        <v>240</v>
      </c>
      <c r="B20" s="104" t="s">
        <v>411</v>
      </c>
      <c r="C20" s="101" t="s">
        <v>278</v>
      </c>
      <c r="D20" s="103">
        <v>0</v>
      </c>
    </row>
    <row r="21" spans="1:4" ht="21.75" customHeight="1">
      <c r="A21" s="108"/>
      <c r="B21" s="109"/>
      <c r="C21" s="108"/>
      <c r="D21" s="110"/>
    </row>
    <row r="22" spans="1:4" ht="24.75" customHeight="1"/>
    <row r="23" spans="1:4" ht="24.75" customHeight="1"/>
    <row r="24" spans="1:4" ht="24.75" customHeight="1"/>
    <row r="25" spans="1:4" ht="24.75" customHeight="1"/>
  </sheetData>
  <sheetProtection algorithmName="SHA-512" hashValue="gkaLVlen+PN9V4aDquhX7V8EHlyydjR2JtTbmjer/ZfI5HbhO/tlTtn9gEXmX9X4wuExsFK1pOUCrSzLEXpsHw==" saltValue="ef07LWo03aznH+K/EGSEgw==" spinCount="100000" sheet="1" objects="1" scenarios="1" formatColumns="0" formatRows="0"/>
  <mergeCells count="3">
    <mergeCell ref="A3:D3"/>
    <mergeCell ref="A14:B14"/>
    <mergeCell ref="A18:B18"/>
  </mergeCells>
  <printOptions horizontalCentered="1"/>
  <pageMargins left="0.27559055118110237" right="0.42" top="1.66" bottom="0.59055118110236227" header="0.87" footer="0.51181102362204722"/>
  <pageSetup paperSize="9" orientation="portrait" horizontalDpi="4294967295" r:id="rId1"/>
  <headerFooter alignWithMargins="0">
    <oddHeader>&amp;R&amp;10Tabela Nr 3 
do uchwały Nr ...............
Rady Powiatu w Otwocku
z dnia ...................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4"/>
  <sheetViews>
    <sheetView zoomScaleNormal="100" workbookViewId="0">
      <pane ySplit="5" topLeftCell="A6" activePane="bottomLeft" state="frozen"/>
      <selection pane="bottomLeft" activeCell="N7" sqref="N7"/>
    </sheetView>
  </sheetViews>
  <sheetFormatPr defaultRowHeight="12"/>
  <cols>
    <col min="1" max="1" width="4.1640625" style="111" customWidth="1"/>
    <col min="2" max="2" width="39.5" style="111" customWidth="1"/>
    <col min="3" max="3" width="13" style="112" customWidth="1"/>
    <col min="4" max="5" width="12.5" style="111" customWidth="1"/>
    <col min="6" max="6" width="11.1640625" style="111" customWidth="1"/>
    <col min="7" max="7" width="10.5" style="111" customWidth="1"/>
    <col min="8" max="8" width="11.1640625" style="111" customWidth="1"/>
    <col min="9" max="9" width="13" style="111" customWidth="1"/>
    <col min="10" max="243" width="9.33203125" style="111"/>
    <col min="244" max="244" width="4.83203125" style="111" customWidth="1"/>
    <col min="245" max="245" width="27.33203125" style="111" customWidth="1"/>
    <col min="246" max="247" width="15.5" style="111" customWidth="1"/>
    <col min="248" max="248" width="13.6640625" style="111" customWidth="1"/>
    <col min="249" max="249" width="12.33203125" style="111" customWidth="1"/>
    <col min="250" max="250" width="13" style="111" bestFit="1" customWidth="1"/>
    <col min="251" max="251" width="11.33203125" style="111" customWidth="1"/>
    <col min="252" max="252" width="12.33203125" style="111" customWidth="1"/>
    <col min="253" max="253" width="10.33203125" style="111" customWidth="1"/>
    <col min="254" max="254" width="10.1640625" style="111" customWidth="1"/>
    <col min="255" max="255" width="13" style="111" customWidth="1"/>
    <col min="256" max="256" width="12.5" style="111" customWidth="1"/>
    <col min="257" max="257" width="11.6640625" style="111" customWidth="1"/>
    <col min="258" max="258" width="11.33203125" style="111" customWidth="1"/>
    <col min="259" max="259" width="10.33203125" style="111" customWidth="1"/>
    <col min="260" max="260" width="12" style="111" customWidth="1"/>
    <col min="261" max="499" width="9.33203125" style="111"/>
    <col min="500" max="500" width="4.83203125" style="111" customWidth="1"/>
    <col min="501" max="501" width="27.33203125" style="111" customWidth="1"/>
    <col min="502" max="503" width="15.5" style="111" customWidth="1"/>
    <col min="504" max="504" width="13.6640625" style="111" customWidth="1"/>
    <col min="505" max="505" width="12.33203125" style="111" customWidth="1"/>
    <col min="506" max="506" width="13" style="111" bestFit="1" customWidth="1"/>
    <col min="507" max="507" width="11.33203125" style="111" customWidth="1"/>
    <col min="508" max="508" width="12.33203125" style="111" customWidth="1"/>
    <col min="509" max="509" width="10.33203125" style="111" customWidth="1"/>
    <col min="510" max="510" width="10.1640625" style="111" customWidth="1"/>
    <col min="511" max="511" width="13" style="111" customWidth="1"/>
    <col min="512" max="512" width="12.5" style="111" customWidth="1"/>
    <col min="513" max="513" width="11.6640625" style="111" customWidth="1"/>
    <col min="514" max="514" width="11.33203125" style="111" customWidth="1"/>
    <col min="515" max="515" width="10.33203125" style="111" customWidth="1"/>
    <col min="516" max="516" width="12" style="111" customWidth="1"/>
    <col min="517" max="755" width="9.33203125" style="111"/>
    <col min="756" max="756" width="4.83203125" style="111" customWidth="1"/>
    <col min="757" max="757" width="27.33203125" style="111" customWidth="1"/>
    <col min="758" max="759" width="15.5" style="111" customWidth="1"/>
    <col min="760" max="760" width="13.6640625" style="111" customWidth="1"/>
    <col min="761" max="761" width="12.33203125" style="111" customWidth="1"/>
    <col min="762" max="762" width="13" style="111" bestFit="1" customWidth="1"/>
    <col min="763" max="763" width="11.33203125" style="111" customWidth="1"/>
    <col min="764" max="764" width="12.33203125" style="111" customWidth="1"/>
    <col min="765" max="765" width="10.33203125" style="111" customWidth="1"/>
    <col min="766" max="766" width="10.1640625" style="111" customWidth="1"/>
    <col min="767" max="767" width="13" style="111" customWidth="1"/>
    <col min="768" max="768" width="12.5" style="111" customWidth="1"/>
    <col min="769" max="769" width="11.6640625" style="111" customWidth="1"/>
    <col min="770" max="770" width="11.33203125" style="111" customWidth="1"/>
    <col min="771" max="771" width="10.33203125" style="111" customWidth="1"/>
    <col min="772" max="772" width="12" style="111" customWidth="1"/>
    <col min="773" max="1011" width="9.33203125" style="111"/>
    <col min="1012" max="1012" width="4.83203125" style="111" customWidth="1"/>
    <col min="1013" max="1013" width="27.33203125" style="111" customWidth="1"/>
    <col min="1014" max="1015" width="15.5" style="111" customWidth="1"/>
    <col min="1016" max="1016" width="13.6640625" style="111" customWidth="1"/>
    <col min="1017" max="1017" width="12.33203125" style="111" customWidth="1"/>
    <col min="1018" max="1018" width="13" style="111" bestFit="1" customWidth="1"/>
    <col min="1019" max="1019" width="11.33203125" style="111" customWidth="1"/>
    <col min="1020" max="1020" width="12.33203125" style="111" customWidth="1"/>
    <col min="1021" max="1021" width="10.33203125" style="111" customWidth="1"/>
    <col min="1022" max="1022" width="10.1640625" style="111" customWidth="1"/>
    <col min="1023" max="1023" width="13" style="111" customWidth="1"/>
    <col min="1024" max="1024" width="12.5" style="111" customWidth="1"/>
    <col min="1025" max="1025" width="11.6640625" style="111" customWidth="1"/>
    <col min="1026" max="1026" width="11.33203125" style="111" customWidth="1"/>
    <col min="1027" max="1027" width="10.33203125" style="111" customWidth="1"/>
    <col min="1028" max="1028" width="12" style="111" customWidth="1"/>
    <col min="1029" max="1267" width="9.33203125" style="111"/>
    <col min="1268" max="1268" width="4.83203125" style="111" customWidth="1"/>
    <col min="1269" max="1269" width="27.33203125" style="111" customWidth="1"/>
    <col min="1270" max="1271" width="15.5" style="111" customWidth="1"/>
    <col min="1272" max="1272" width="13.6640625" style="111" customWidth="1"/>
    <col min="1273" max="1273" width="12.33203125" style="111" customWidth="1"/>
    <col min="1274" max="1274" width="13" style="111" bestFit="1" customWidth="1"/>
    <col min="1275" max="1275" width="11.33203125" style="111" customWidth="1"/>
    <col min="1276" max="1276" width="12.33203125" style="111" customWidth="1"/>
    <col min="1277" max="1277" width="10.33203125" style="111" customWidth="1"/>
    <col min="1278" max="1278" width="10.1640625" style="111" customWidth="1"/>
    <col min="1279" max="1279" width="13" style="111" customWidth="1"/>
    <col min="1280" max="1280" width="12.5" style="111" customWidth="1"/>
    <col min="1281" max="1281" width="11.6640625" style="111" customWidth="1"/>
    <col min="1282" max="1282" width="11.33203125" style="111" customWidth="1"/>
    <col min="1283" max="1283" width="10.33203125" style="111" customWidth="1"/>
    <col min="1284" max="1284" width="12" style="111" customWidth="1"/>
    <col min="1285" max="1523" width="9.33203125" style="111"/>
    <col min="1524" max="1524" width="4.83203125" style="111" customWidth="1"/>
    <col min="1525" max="1525" width="27.33203125" style="111" customWidth="1"/>
    <col min="1526" max="1527" width="15.5" style="111" customWidth="1"/>
    <col min="1528" max="1528" width="13.6640625" style="111" customWidth="1"/>
    <col min="1529" max="1529" width="12.33203125" style="111" customWidth="1"/>
    <col min="1530" max="1530" width="13" style="111" bestFit="1" customWidth="1"/>
    <col min="1531" max="1531" width="11.33203125" style="111" customWidth="1"/>
    <col min="1532" max="1532" width="12.33203125" style="111" customWidth="1"/>
    <col min="1533" max="1533" width="10.33203125" style="111" customWidth="1"/>
    <col min="1534" max="1534" width="10.1640625" style="111" customWidth="1"/>
    <col min="1535" max="1535" width="13" style="111" customWidth="1"/>
    <col min="1536" max="1536" width="12.5" style="111" customWidth="1"/>
    <col min="1537" max="1537" width="11.6640625" style="111" customWidth="1"/>
    <col min="1538" max="1538" width="11.33203125" style="111" customWidth="1"/>
    <col min="1539" max="1539" width="10.33203125" style="111" customWidth="1"/>
    <col min="1540" max="1540" width="12" style="111" customWidth="1"/>
    <col min="1541" max="1779" width="9.33203125" style="111"/>
    <col min="1780" max="1780" width="4.83203125" style="111" customWidth="1"/>
    <col min="1781" max="1781" width="27.33203125" style="111" customWidth="1"/>
    <col min="1782" max="1783" width="15.5" style="111" customWidth="1"/>
    <col min="1784" max="1784" width="13.6640625" style="111" customWidth="1"/>
    <col min="1785" max="1785" width="12.33203125" style="111" customWidth="1"/>
    <col min="1786" max="1786" width="13" style="111" bestFit="1" customWidth="1"/>
    <col min="1787" max="1787" width="11.33203125" style="111" customWidth="1"/>
    <col min="1788" max="1788" width="12.33203125" style="111" customWidth="1"/>
    <col min="1789" max="1789" width="10.33203125" style="111" customWidth="1"/>
    <col min="1790" max="1790" width="10.1640625" style="111" customWidth="1"/>
    <col min="1791" max="1791" width="13" style="111" customWidth="1"/>
    <col min="1792" max="1792" width="12.5" style="111" customWidth="1"/>
    <col min="1793" max="1793" width="11.6640625" style="111" customWidth="1"/>
    <col min="1794" max="1794" width="11.33203125" style="111" customWidth="1"/>
    <col min="1795" max="1795" width="10.33203125" style="111" customWidth="1"/>
    <col min="1796" max="1796" width="12" style="111" customWidth="1"/>
    <col min="1797" max="2035" width="9.33203125" style="111"/>
    <col min="2036" max="2036" width="4.83203125" style="111" customWidth="1"/>
    <col min="2037" max="2037" width="27.33203125" style="111" customWidth="1"/>
    <col min="2038" max="2039" width="15.5" style="111" customWidth="1"/>
    <col min="2040" max="2040" width="13.6640625" style="111" customWidth="1"/>
    <col min="2041" max="2041" width="12.33203125" style="111" customWidth="1"/>
    <col min="2042" max="2042" width="13" style="111" bestFit="1" customWidth="1"/>
    <col min="2043" max="2043" width="11.33203125" style="111" customWidth="1"/>
    <col min="2044" max="2044" width="12.33203125" style="111" customWidth="1"/>
    <col min="2045" max="2045" width="10.33203125" style="111" customWidth="1"/>
    <col min="2046" max="2046" width="10.1640625" style="111" customWidth="1"/>
    <col min="2047" max="2047" width="13" style="111" customWidth="1"/>
    <col min="2048" max="2048" width="12.5" style="111" customWidth="1"/>
    <col min="2049" max="2049" width="11.6640625" style="111" customWidth="1"/>
    <col min="2050" max="2050" width="11.33203125" style="111" customWidth="1"/>
    <col min="2051" max="2051" width="10.33203125" style="111" customWidth="1"/>
    <col min="2052" max="2052" width="12" style="111" customWidth="1"/>
    <col min="2053" max="2291" width="9.33203125" style="111"/>
    <col min="2292" max="2292" width="4.83203125" style="111" customWidth="1"/>
    <col min="2293" max="2293" width="27.33203125" style="111" customWidth="1"/>
    <col min="2294" max="2295" width="15.5" style="111" customWidth="1"/>
    <col min="2296" max="2296" width="13.6640625" style="111" customWidth="1"/>
    <col min="2297" max="2297" width="12.33203125" style="111" customWidth="1"/>
    <col min="2298" max="2298" width="13" style="111" bestFit="1" customWidth="1"/>
    <col min="2299" max="2299" width="11.33203125" style="111" customWidth="1"/>
    <col min="2300" max="2300" width="12.33203125" style="111" customWidth="1"/>
    <col min="2301" max="2301" width="10.33203125" style="111" customWidth="1"/>
    <col min="2302" max="2302" width="10.1640625" style="111" customWidth="1"/>
    <col min="2303" max="2303" width="13" style="111" customWidth="1"/>
    <col min="2304" max="2304" width="12.5" style="111" customWidth="1"/>
    <col min="2305" max="2305" width="11.6640625" style="111" customWidth="1"/>
    <col min="2306" max="2306" width="11.33203125" style="111" customWidth="1"/>
    <col min="2307" max="2307" width="10.33203125" style="111" customWidth="1"/>
    <col min="2308" max="2308" width="12" style="111" customWidth="1"/>
    <col min="2309" max="2547" width="9.33203125" style="111"/>
    <col min="2548" max="2548" width="4.83203125" style="111" customWidth="1"/>
    <col min="2549" max="2549" width="27.33203125" style="111" customWidth="1"/>
    <col min="2550" max="2551" width="15.5" style="111" customWidth="1"/>
    <col min="2552" max="2552" width="13.6640625" style="111" customWidth="1"/>
    <col min="2553" max="2553" width="12.33203125" style="111" customWidth="1"/>
    <col min="2554" max="2554" width="13" style="111" bestFit="1" customWidth="1"/>
    <col min="2555" max="2555" width="11.33203125" style="111" customWidth="1"/>
    <col min="2556" max="2556" width="12.33203125" style="111" customWidth="1"/>
    <col min="2557" max="2557" width="10.33203125" style="111" customWidth="1"/>
    <col min="2558" max="2558" width="10.1640625" style="111" customWidth="1"/>
    <col min="2559" max="2559" width="13" style="111" customWidth="1"/>
    <col min="2560" max="2560" width="12.5" style="111" customWidth="1"/>
    <col min="2561" max="2561" width="11.6640625" style="111" customWidth="1"/>
    <col min="2562" max="2562" width="11.33203125" style="111" customWidth="1"/>
    <col min="2563" max="2563" width="10.33203125" style="111" customWidth="1"/>
    <col min="2564" max="2564" width="12" style="111" customWidth="1"/>
    <col min="2565" max="2803" width="9.33203125" style="111"/>
    <col min="2804" max="2804" width="4.83203125" style="111" customWidth="1"/>
    <col min="2805" max="2805" width="27.33203125" style="111" customWidth="1"/>
    <col min="2806" max="2807" width="15.5" style="111" customWidth="1"/>
    <col min="2808" max="2808" width="13.6640625" style="111" customWidth="1"/>
    <col min="2809" max="2809" width="12.33203125" style="111" customWidth="1"/>
    <col min="2810" max="2810" width="13" style="111" bestFit="1" customWidth="1"/>
    <col min="2811" max="2811" width="11.33203125" style="111" customWidth="1"/>
    <col min="2812" max="2812" width="12.33203125" style="111" customWidth="1"/>
    <col min="2813" max="2813" width="10.33203125" style="111" customWidth="1"/>
    <col min="2814" max="2814" width="10.1640625" style="111" customWidth="1"/>
    <col min="2815" max="2815" width="13" style="111" customWidth="1"/>
    <col min="2816" max="2816" width="12.5" style="111" customWidth="1"/>
    <col min="2817" max="2817" width="11.6640625" style="111" customWidth="1"/>
    <col min="2818" max="2818" width="11.33203125" style="111" customWidth="1"/>
    <col min="2819" max="2819" width="10.33203125" style="111" customWidth="1"/>
    <col min="2820" max="2820" width="12" style="111" customWidth="1"/>
    <col min="2821" max="3059" width="9.33203125" style="111"/>
    <col min="3060" max="3060" width="4.83203125" style="111" customWidth="1"/>
    <col min="3061" max="3061" width="27.33203125" style="111" customWidth="1"/>
    <col min="3062" max="3063" width="15.5" style="111" customWidth="1"/>
    <col min="3064" max="3064" width="13.6640625" style="111" customWidth="1"/>
    <col min="3065" max="3065" width="12.33203125" style="111" customWidth="1"/>
    <col min="3066" max="3066" width="13" style="111" bestFit="1" customWidth="1"/>
    <col min="3067" max="3067" width="11.33203125" style="111" customWidth="1"/>
    <col min="3068" max="3068" width="12.33203125" style="111" customWidth="1"/>
    <col min="3069" max="3069" width="10.33203125" style="111" customWidth="1"/>
    <col min="3070" max="3070" width="10.1640625" style="111" customWidth="1"/>
    <col min="3071" max="3071" width="13" style="111" customWidth="1"/>
    <col min="3072" max="3072" width="12.5" style="111" customWidth="1"/>
    <col min="3073" max="3073" width="11.6640625" style="111" customWidth="1"/>
    <col min="3074" max="3074" width="11.33203125" style="111" customWidth="1"/>
    <col min="3075" max="3075" width="10.33203125" style="111" customWidth="1"/>
    <col min="3076" max="3076" width="12" style="111" customWidth="1"/>
    <col min="3077" max="3315" width="9.33203125" style="111"/>
    <col min="3316" max="3316" width="4.83203125" style="111" customWidth="1"/>
    <col min="3317" max="3317" width="27.33203125" style="111" customWidth="1"/>
    <col min="3318" max="3319" width="15.5" style="111" customWidth="1"/>
    <col min="3320" max="3320" width="13.6640625" style="111" customWidth="1"/>
    <col min="3321" max="3321" width="12.33203125" style="111" customWidth="1"/>
    <col min="3322" max="3322" width="13" style="111" bestFit="1" customWidth="1"/>
    <col min="3323" max="3323" width="11.33203125" style="111" customWidth="1"/>
    <col min="3324" max="3324" width="12.33203125" style="111" customWidth="1"/>
    <col min="3325" max="3325" width="10.33203125" style="111" customWidth="1"/>
    <col min="3326" max="3326" width="10.1640625" style="111" customWidth="1"/>
    <col min="3327" max="3327" width="13" style="111" customWidth="1"/>
    <col min="3328" max="3328" width="12.5" style="111" customWidth="1"/>
    <col min="3329" max="3329" width="11.6640625" style="111" customWidth="1"/>
    <col min="3330" max="3330" width="11.33203125" style="111" customWidth="1"/>
    <col min="3331" max="3331" width="10.33203125" style="111" customWidth="1"/>
    <col min="3332" max="3332" width="12" style="111" customWidth="1"/>
    <col min="3333" max="3571" width="9.33203125" style="111"/>
    <col min="3572" max="3572" width="4.83203125" style="111" customWidth="1"/>
    <col min="3573" max="3573" width="27.33203125" style="111" customWidth="1"/>
    <col min="3574" max="3575" width="15.5" style="111" customWidth="1"/>
    <col min="3576" max="3576" width="13.6640625" style="111" customWidth="1"/>
    <col min="3577" max="3577" width="12.33203125" style="111" customWidth="1"/>
    <col min="3578" max="3578" width="13" style="111" bestFit="1" customWidth="1"/>
    <col min="3579" max="3579" width="11.33203125" style="111" customWidth="1"/>
    <col min="3580" max="3580" width="12.33203125" style="111" customWidth="1"/>
    <col min="3581" max="3581" width="10.33203125" style="111" customWidth="1"/>
    <col min="3582" max="3582" width="10.1640625" style="111" customWidth="1"/>
    <col min="3583" max="3583" width="13" style="111" customWidth="1"/>
    <col min="3584" max="3584" width="12.5" style="111" customWidth="1"/>
    <col min="3585" max="3585" width="11.6640625" style="111" customWidth="1"/>
    <col min="3586" max="3586" width="11.33203125" style="111" customWidth="1"/>
    <col min="3587" max="3587" width="10.33203125" style="111" customWidth="1"/>
    <col min="3588" max="3588" width="12" style="111" customWidth="1"/>
    <col min="3589" max="3827" width="9.33203125" style="111"/>
    <col min="3828" max="3828" width="4.83203125" style="111" customWidth="1"/>
    <col min="3829" max="3829" width="27.33203125" style="111" customWidth="1"/>
    <col min="3830" max="3831" width="15.5" style="111" customWidth="1"/>
    <col min="3832" max="3832" width="13.6640625" style="111" customWidth="1"/>
    <col min="3833" max="3833" width="12.33203125" style="111" customWidth="1"/>
    <col min="3834" max="3834" width="13" style="111" bestFit="1" customWidth="1"/>
    <col min="3835" max="3835" width="11.33203125" style="111" customWidth="1"/>
    <col min="3836" max="3836" width="12.33203125" style="111" customWidth="1"/>
    <col min="3837" max="3837" width="10.33203125" style="111" customWidth="1"/>
    <col min="3838" max="3838" width="10.1640625" style="111" customWidth="1"/>
    <col min="3839" max="3839" width="13" style="111" customWidth="1"/>
    <col min="3840" max="3840" width="12.5" style="111" customWidth="1"/>
    <col min="3841" max="3841" width="11.6640625" style="111" customWidth="1"/>
    <col min="3842" max="3842" width="11.33203125" style="111" customWidth="1"/>
    <col min="3843" max="3843" width="10.33203125" style="111" customWidth="1"/>
    <col min="3844" max="3844" width="12" style="111" customWidth="1"/>
    <col min="3845" max="4083" width="9.33203125" style="111"/>
    <col min="4084" max="4084" width="4.83203125" style="111" customWidth="1"/>
    <col min="4085" max="4085" width="27.33203125" style="111" customWidth="1"/>
    <col min="4086" max="4087" width="15.5" style="111" customWidth="1"/>
    <col min="4088" max="4088" width="13.6640625" style="111" customWidth="1"/>
    <col min="4089" max="4089" width="12.33203125" style="111" customWidth="1"/>
    <col min="4090" max="4090" width="13" style="111" bestFit="1" customWidth="1"/>
    <col min="4091" max="4091" width="11.33203125" style="111" customWidth="1"/>
    <col min="4092" max="4092" width="12.33203125" style="111" customWidth="1"/>
    <col min="4093" max="4093" width="10.33203125" style="111" customWidth="1"/>
    <col min="4094" max="4094" width="10.1640625" style="111" customWidth="1"/>
    <col min="4095" max="4095" width="13" style="111" customWidth="1"/>
    <col min="4096" max="4096" width="12.5" style="111" customWidth="1"/>
    <col min="4097" max="4097" width="11.6640625" style="111" customWidth="1"/>
    <col min="4098" max="4098" width="11.33203125" style="111" customWidth="1"/>
    <col min="4099" max="4099" width="10.33203125" style="111" customWidth="1"/>
    <col min="4100" max="4100" width="12" style="111" customWidth="1"/>
    <col min="4101" max="4339" width="9.33203125" style="111"/>
    <col min="4340" max="4340" width="4.83203125" style="111" customWidth="1"/>
    <col min="4341" max="4341" width="27.33203125" style="111" customWidth="1"/>
    <col min="4342" max="4343" width="15.5" style="111" customWidth="1"/>
    <col min="4344" max="4344" width="13.6640625" style="111" customWidth="1"/>
    <col min="4345" max="4345" width="12.33203125" style="111" customWidth="1"/>
    <col min="4346" max="4346" width="13" style="111" bestFit="1" customWidth="1"/>
    <col min="4347" max="4347" width="11.33203125" style="111" customWidth="1"/>
    <col min="4348" max="4348" width="12.33203125" style="111" customWidth="1"/>
    <col min="4349" max="4349" width="10.33203125" style="111" customWidth="1"/>
    <col min="4350" max="4350" width="10.1640625" style="111" customWidth="1"/>
    <col min="4351" max="4351" width="13" style="111" customWidth="1"/>
    <col min="4352" max="4352" width="12.5" style="111" customWidth="1"/>
    <col min="4353" max="4353" width="11.6640625" style="111" customWidth="1"/>
    <col min="4354" max="4354" width="11.33203125" style="111" customWidth="1"/>
    <col min="4355" max="4355" width="10.33203125" style="111" customWidth="1"/>
    <col min="4356" max="4356" width="12" style="111" customWidth="1"/>
    <col min="4357" max="4595" width="9.33203125" style="111"/>
    <col min="4596" max="4596" width="4.83203125" style="111" customWidth="1"/>
    <col min="4597" max="4597" width="27.33203125" style="111" customWidth="1"/>
    <col min="4598" max="4599" width="15.5" style="111" customWidth="1"/>
    <col min="4600" max="4600" width="13.6640625" style="111" customWidth="1"/>
    <col min="4601" max="4601" width="12.33203125" style="111" customWidth="1"/>
    <col min="4602" max="4602" width="13" style="111" bestFit="1" customWidth="1"/>
    <col min="4603" max="4603" width="11.33203125" style="111" customWidth="1"/>
    <col min="4604" max="4604" width="12.33203125" style="111" customWidth="1"/>
    <col min="4605" max="4605" width="10.33203125" style="111" customWidth="1"/>
    <col min="4606" max="4606" width="10.1640625" style="111" customWidth="1"/>
    <col min="4607" max="4607" width="13" style="111" customWidth="1"/>
    <col min="4608" max="4608" width="12.5" style="111" customWidth="1"/>
    <col min="4609" max="4609" width="11.6640625" style="111" customWidth="1"/>
    <col min="4610" max="4610" width="11.33203125" style="111" customWidth="1"/>
    <col min="4611" max="4611" width="10.33203125" style="111" customWidth="1"/>
    <col min="4612" max="4612" width="12" style="111" customWidth="1"/>
    <col min="4613" max="4851" width="9.33203125" style="111"/>
    <col min="4852" max="4852" width="4.83203125" style="111" customWidth="1"/>
    <col min="4853" max="4853" width="27.33203125" style="111" customWidth="1"/>
    <col min="4854" max="4855" width="15.5" style="111" customWidth="1"/>
    <col min="4856" max="4856" width="13.6640625" style="111" customWidth="1"/>
    <col min="4857" max="4857" width="12.33203125" style="111" customWidth="1"/>
    <col min="4858" max="4858" width="13" style="111" bestFit="1" customWidth="1"/>
    <col min="4859" max="4859" width="11.33203125" style="111" customWidth="1"/>
    <col min="4860" max="4860" width="12.33203125" style="111" customWidth="1"/>
    <col min="4861" max="4861" width="10.33203125" style="111" customWidth="1"/>
    <col min="4862" max="4862" width="10.1640625" style="111" customWidth="1"/>
    <col min="4863" max="4863" width="13" style="111" customWidth="1"/>
    <col min="4864" max="4864" width="12.5" style="111" customWidth="1"/>
    <col min="4865" max="4865" width="11.6640625" style="111" customWidth="1"/>
    <col min="4866" max="4866" width="11.33203125" style="111" customWidth="1"/>
    <col min="4867" max="4867" width="10.33203125" style="111" customWidth="1"/>
    <col min="4868" max="4868" width="12" style="111" customWidth="1"/>
    <col min="4869" max="5107" width="9.33203125" style="111"/>
    <col min="5108" max="5108" width="4.83203125" style="111" customWidth="1"/>
    <col min="5109" max="5109" width="27.33203125" style="111" customWidth="1"/>
    <col min="5110" max="5111" width="15.5" style="111" customWidth="1"/>
    <col min="5112" max="5112" width="13.6640625" style="111" customWidth="1"/>
    <col min="5113" max="5113" width="12.33203125" style="111" customWidth="1"/>
    <col min="5114" max="5114" width="13" style="111" bestFit="1" customWidth="1"/>
    <col min="5115" max="5115" width="11.33203125" style="111" customWidth="1"/>
    <col min="5116" max="5116" width="12.33203125" style="111" customWidth="1"/>
    <col min="5117" max="5117" width="10.33203125" style="111" customWidth="1"/>
    <col min="5118" max="5118" width="10.1640625" style="111" customWidth="1"/>
    <col min="5119" max="5119" width="13" style="111" customWidth="1"/>
    <col min="5120" max="5120" width="12.5" style="111" customWidth="1"/>
    <col min="5121" max="5121" width="11.6640625" style="111" customWidth="1"/>
    <col min="5122" max="5122" width="11.33203125" style="111" customWidth="1"/>
    <col min="5123" max="5123" width="10.33203125" style="111" customWidth="1"/>
    <col min="5124" max="5124" width="12" style="111" customWidth="1"/>
    <col min="5125" max="5363" width="9.33203125" style="111"/>
    <col min="5364" max="5364" width="4.83203125" style="111" customWidth="1"/>
    <col min="5365" max="5365" width="27.33203125" style="111" customWidth="1"/>
    <col min="5366" max="5367" width="15.5" style="111" customWidth="1"/>
    <col min="5368" max="5368" width="13.6640625" style="111" customWidth="1"/>
    <col min="5369" max="5369" width="12.33203125" style="111" customWidth="1"/>
    <col min="5370" max="5370" width="13" style="111" bestFit="1" customWidth="1"/>
    <col min="5371" max="5371" width="11.33203125" style="111" customWidth="1"/>
    <col min="5372" max="5372" width="12.33203125" style="111" customWidth="1"/>
    <col min="5373" max="5373" width="10.33203125" style="111" customWidth="1"/>
    <col min="5374" max="5374" width="10.1640625" style="111" customWidth="1"/>
    <col min="5375" max="5375" width="13" style="111" customWidth="1"/>
    <col min="5376" max="5376" width="12.5" style="111" customWidth="1"/>
    <col min="5377" max="5377" width="11.6640625" style="111" customWidth="1"/>
    <col min="5378" max="5378" width="11.33203125" style="111" customWidth="1"/>
    <col min="5379" max="5379" width="10.33203125" style="111" customWidth="1"/>
    <col min="5380" max="5380" width="12" style="111" customWidth="1"/>
    <col min="5381" max="5619" width="9.33203125" style="111"/>
    <col min="5620" max="5620" width="4.83203125" style="111" customWidth="1"/>
    <col min="5621" max="5621" width="27.33203125" style="111" customWidth="1"/>
    <col min="5622" max="5623" width="15.5" style="111" customWidth="1"/>
    <col min="5624" max="5624" width="13.6640625" style="111" customWidth="1"/>
    <col min="5625" max="5625" width="12.33203125" style="111" customWidth="1"/>
    <col min="5626" max="5626" width="13" style="111" bestFit="1" customWidth="1"/>
    <col min="5627" max="5627" width="11.33203125" style="111" customWidth="1"/>
    <col min="5628" max="5628" width="12.33203125" style="111" customWidth="1"/>
    <col min="5629" max="5629" width="10.33203125" style="111" customWidth="1"/>
    <col min="5630" max="5630" width="10.1640625" style="111" customWidth="1"/>
    <col min="5631" max="5631" width="13" style="111" customWidth="1"/>
    <col min="5632" max="5632" width="12.5" style="111" customWidth="1"/>
    <col min="5633" max="5633" width="11.6640625" style="111" customWidth="1"/>
    <col min="5634" max="5634" width="11.33203125" style="111" customWidth="1"/>
    <col min="5635" max="5635" width="10.33203125" style="111" customWidth="1"/>
    <col min="5636" max="5636" width="12" style="111" customWidth="1"/>
    <col min="5637" max="5875" width="9.33203125" style="111"/>
    <col min="5876" max="5876" width="4.83203125" style="111" customWidth="1"/>
    <col min="5877" max="5877" width="27.33203125" style="111" customWidth="1"/>
    <col min="5878" max="5879" width="15.5" style="111" customWidth="1"/>
    <col min="5880" max="5880" width="13.6640625" style="111" customWidth="1"/>
    <col min="5881" max="5881" width="12.33203125" style="111" customWidth="1"/>
    <col min="5882" max="5882" width="13" style="111" bestFit="1" customWidth="1"/>
    <col min="5883" max="5883" width="11.33203125" style="111" customWidth="1"/>
    <col min="5884" max="5884" width="12.33203125" style="111" customWidth="1"/>
    <col min="5885" max="5885" width="10.33203125" style="111" customWidth="1"/>
    <col min="5886" max="5886" width="10.1640625" style="111" customWidth="1"/>
    <col min="5887" max="5887" width="13" style="111" customWidth="1"/>
    <col min="5888" max="5888" width="12.5" style="111" customWidth="1"/>
    <col min="5889" max="5889" width="11.6640625" style="111" customWidth="1"/>
    <col min="5890" max="5890" width="11.33203125" style="111" customWidth="1"/>
    <col min="5891" max="5891" width="10.33203125" style="111" customWidth="1"/>
    <col min="5892" max="5892" width="12" style="111" customWidth="1"/>
    <col min="5893" max="6131" width="9.33203125" style="111"/>
    <col min="6132" max="6132" width="4.83203125" style="111" customWidth="1"/>
    <col min="6133" max="6133" width="27.33203125" style="111" customWidth="1"/>
    <col min="6134" max="6135" width="15.5" style="111" customWidth="1"/>
    <col min="6136" max="6136" width="13.6640625" style="111" customWidth="1"/>
    <col min="6137" max="6137" width="12.33203125" style="111" customWidth="1"/>
    <col min="6138" max="6138" width="13" style="111" bestFit="1" customWidth="1"/>
    <col min="6139" max="6139" width="11.33203125" style="111" customWidth="1"/>
    <col min="6140" max="6140" width="12.33203125" style="111" customWidth="1"/>
    <col min="6141" max="6141" width="10.33203125" style="111" customWidth="1"/>
    <col min="6142" max="6142" width="10.1640625" style="111" customWidth="1"/>
    <col min="6143" max="6143" width="13" style="111" customWidth="1"/>
    <col min="6144" max="6144" width="12.5" style="111" customWidth="1"/>
    <col min="6145" max="6145" width="11.6640625" style="111" customWidth="1"/>
    <col min="6146" max="6146" width="11.33203125" style="111" customWidth="1"/>
    <col min="6147" max="6147" width="10.33203125" style="111" customWidth="1"/>
    <col min="6148" max="6148" width="12" style="111" customWidth="1"/>
    <col min="6149" max="6387" width="9.33203125" style="111"/>
    <col min="6388" max="6388" width="4.83203125" style="111" customWidth="1"/>
    <col min="6389" max="6389" width="27.33203125" style="111" customWidth="1"/>
    <col min="6390" max="6391" width="15.5" style="111" customWidth="1"/>
    <col min="6392" max="6392" width="13.6640625" style="111" customWidth="1"/>
    <col min="6393" max="6393" width="12.33203125" style="111" customWidth="1"/>
    <col min="6394" max="6394" width="13" style="111" bestFit="1" customWidth="1"/>
    <col min="6395" max="6395" width="11.33203125" style="111" customWidth="1"/>
    <col min="6396" max="6396" width="12.33203125" style="111" customWidth="1"/>
    <col min="6397" max="6397" width="10.33203125" style="111" customWidth="1"/>
    <col min="6398" max="6398" width="10.1640625" style="111" customWidth="1"/>
    <col min="6399" max="6399" width="13" style="111" customWidth="1"/>
    <col min="6400" max="6400" width="12.5" style="111" customWidth="1"/>
    <col min="6401" max="6401" width="11.6640625" style="111" customWidth="1"/>
    <col min="6402" max="6402" width="11.33203125" style="111" customWidth="1"/>
    <col min="6403" max="6403" width="10.33203125" style="111" customWidth="1"/>
    <col min="6404" max="6404" width="12" style="111" customWidth="1"/>
    <col min="6405" max="6643" width="9.33203125" style="111"/>
    <col min="6644" max="6644" width="4.83203125" style="111" customWidth="1"/>
    <col min="6645" max="6645" width="27.33203125" style="111" customWidth="1"/>
    <col min="6646" max="6647" width="15.5" style="111" customWidth="1"/>
    <col min="6648" max="6648" width="13.6640625" style="111" customWidth="1"/>
    <col min="6649" max="6649" width="12.33203125" style="111" customWidth="1"/>
    <col min="6650" max="6650" width="13" style="111" bestFit="1" customWidth="1"/>
    <col min="6651" max="6651" width="11.33203125" style="111" customWidth="1"/>
    <col min="6652" max="6652" width="12.33203125" style="111" customWidth="1"/>
    <col min="6653" max="6653" width="10.33203125" style="111" customWidth="1"/>
    <col min="6654" max="6654" width="10.1640625" style="111" customWidth="1"/>
    <col min="6655" max="6655" width="13" style="111" customWidth="1"/>
    <col min="6656" max="6656" width="12.5" style="111" customWidth="1"/>
    <col min="6657" max="6657" width="11.6640625" style="111" customWidth="1"/>
    <col min="6658" max="6658" width="11.33203125" style="111" customWidth="1"/>
    <col min="6659" max="6659" width="10.33203125" style="111" customWidth="1"/>
    <col min="6660" max="6660" width="12" style="111" customWidth="1"/>
    <col min="6661" max="6899" width="9.33203125" style="111"/>
    <col min="6900" max="6900" width="4.83203125" style="111" customWidth="1"/>
    <col min="6901" max="6901" width="27.33203125" style="111" customWidth="1"/>
    <col min="6902" max="6903" width="15.5" style="111" customWidth="1"/>
    <col min="6904" max="6904" width="13.6640625" style="111" customWidth="1"/>
    <col min="6905" max="6905" width="12.33203125" style="111" customWidth="1"/>
    <col min="6906" max="6906" width="13" style="111" bestFit="1" customWidth="1"/>
    <col min="6907" max="6907" width="11.33203125" style="111" customWidth="1"/>
    <col min="6908" max="6908" width="12.33203125" style="111" customWidth="1"/>
    <col min="6909" max="6909" width="10.33203125" style="111" customWidth="1"/>
    <col min="6910" max="6910" width="10.1640625" style="111" customWidth="1"/>
    <col min="6911" max="6911" width="13" style="111" customWidth="1"/>
    <col min="6912" max="6912" width="12.5" style="111" customWidth="1"/>
    <col min="6913" max="6913" width="11.6640625" style="111" customWidth="1"/>
    <col min="6914" max="6914" width="11.33203125" style="111" customWidth="1"/>
    <col min="6915" max="6915" width="10.33203125" style="111" customWidth="1"/>
    <col min="6916" max="6916" width="12" style="111" customWidth="1"/>
    <col min="6917" max="7155" width="9.33203125" style="111"/>
    <col min="7156" max="7156" width="4.83203125" style="111" customWidth="1"/>
    <col min="7157" max="7157" width="27.33203125" style="111" customWidth="1"/>
    <col min="7158" max="7159" width="15.5" style="111" customWidth="1"/>
    <col min="7160" max="7160" width="13.6640625" style="111" customWidth="1"/>
    <col min="7161" max="7161" width="12.33203125" style="111" customWidth="1"/>
    <col min="7162" max="7162" width="13" style="111" bestFit="1" customWidth="1"/>
    <col min="7163" max="7163" width="11.33203125" style="111" customWidth="1"/>
    <col min="7164" max="7164" width="12.33203125" style="111" customWidth="1"/>
    <col min="7165" max="7165" width="10.33203125" style="111" customWidth="1"/>
    <col min="7166" max="7166" width="10.1640625" style="111" customWidth="1"/>
    <col min="7167" max="7167" width="13" style="111" customWidth="1"/>
    <col min="7168" max="7168" width="12.5" style="111" customWidth="1"/>
    <col min="7169" max="7169" width="11.6640625" style="111" customWidth="1"/>
    <col min="7170" max="7170" width="11.33203125" style="111" customWidth="1"/>
    <col min="7171" max="7171" width="10.33203125" style="111" customWidth="1"/>
    <col min="7172" max="7172" width="12" style="111" customWidth="1"/>
    <col min="7173" max="7411" width="9.33203125" style="111"/>
    <col min="7412" max="7412" width="4.83203125" style="111" customWidth="1"/>
    <col min="7413" max="7413" width="27.33203125" style="111" customWidth="1"/>
    <col min="7414" max="7415" width="15.5" style="111" customWidth="1"/>
    <col min="7416" max="7416" width="13.6640625" style="111" customWidth="1"/>
    <col min="7417" max="7417" width="12.33203125" style="111" customWidth="1"/>
    <col min="7418" max="7418" width="13" style="111" bestFit="1" customWidth="1"/>
    <col min="7419" max="7419" width="11.33203125" style="111" customWidth="1"/>
    <col min="7420" max="7420" width="12.33203125" style="111" customWidth="1"/>
    <col min="7421" max="7421" width="10.33203125" style="111" customWidth="1"/>
    <col min="7422" max="7422" width="10.1640625" style="111" customWidth="1"/>
    <col min="7423" max="7423" width="13" style="111" customWidth="1"/>
    <col min="7424" max="7424" width="12.5" style="111" customWidth="1"/>
    <col min="7425" max="7425" width="11.6640625" style="111" customWidth="1"/>
    <col min="7426" max="7426" width="11.33203125" style="111" customWidth="1"/>
    <col min="7427" max="7427" width="10.33203125" style="111" customWidth="1"/>
    <col min="7428" max="7428" width="12" style="111" customWidth="1"/>
    <col min="7429" max="7667" width="9.33203125" style="111"/>
    <col min="7668" max="7668" width="4.83203125" style="111" customWidth="1"/>
    <col min="7669" max="7669" width="27.33203125" style="111" customWidth="1"/>
    <col min="7670" max="7671" width="15.5" style="111" customWidth="1"/>
    <col min="7672" max="7672" width="13.6640625" style="111" customWidth="1"/>
    <col min="7673" max="7673" width="12.33203125" style="111" customWidth="1"/>
    <col min="7674" max="7674" width="13" style="111" bestFit="1" customWidth="1"/>
    <col min="7675" max="7675" width="11.33203125" style="111" customWidth="1"/>
    <col min="7676" max="7676" width="12.33203125" style="111" customWidth="1"/>
    <col min="7677" max="7677" width="10.33203125" style="111" customWidth="1"/>
    <col min="7678" max="7678" width="10.1640625" style="111" customWidth="1"/>
    <col min="7679" max="7679" width="13" style="111" customWidth="1"/>
    <col min="7680" max="7680" width="12.5" style="111" customWidth="1"/>
    <col min="7681" max="7681" width="11.6640625" style="111" customWidth="1"/>
    <col min="7682" max="7682" width="11.33203125" style="111" customWidth="1"/>
    <col min="7683" max="7683" width="10.33203125" style="111" customWidth="1"/>
    <col min="7684" max="7684" width="12" style="111" customWidth="1"/>
    <col min="7685" max="7923" width="9.33203125" style="111"/>
    <col min="7924" max="7924" width="4.83203125" style="111" customWidth="1"/>
    <col min="7925" max="7925" width="27.33203125" style="111" customWidth="1"/>
    <col min="7926" max="7927" width="15.5" style="111" customWidth="1"/>
    <col min="7928" max="7928" width="13.6640625" style="111" customWidth="1"/>
    <col min="7929" max="7929" width="12.33203125" style="111" customWidth="1"/>
    <col min="7930" max="7930" width="13" style="111" bestFit="1" customWidth="1"/>
    <col min="7931" max="7931" width="11.33203125" style="111" customWidth="1"/>
    <col min="7932" max="7932" width="12.33203125" style="111" customWidth="1"/>
    <col min="7933" max="7933" width="10.33203125" style="111" customWidth="1"/>
    <col min="7934" max="7934" width="10.1640625" style="111" customWidth="1"/>
    <col min="7935" max="7935" width="13" style="111" customWidth="1"/>
    <col min="7936" max="7936" width="12.5" style="111" customWidth="1"/>
    <col min="7937" max="7937" width="11.6640625" style="111" customWidth="1"/>
    <col min="7938" max="7938" width="11.33203125" style="111" customWidth="1"/>
    <col min="7939" max="7939" width="10.33203125" style="111" customWidth="1"/>
    <col min="7940" max="7940" width="12" style="111" customWidth="1"/>
    <col min="7941" max="8179" width="9.33203125" style="111"/>
    <col min="8180" max="8180" width="4.83203125" style="111" customWidth="1"/>
    <col min="8181" max="8181" width="27.33203125" style="111" customWidth="1"/>
    <col min="8182" max="8183" width="15.5" style="111" customWidth="1"/>
    <col min="8184" max="8184" width="13.6640625" style="111" customWidth="1"/>
    <col min="8185" max="8185" width="12.33203125" style="111" customWidth="1"/>
    <col min="8186" max="8186" width="13" style="111" bestFit="1" customWidth="1"/>
    <col min="8187" max="8187" width="11.33203125" style="111" customWidth="1"/>
    <col min="8188" max="8188" width="12.33203125" style="111" customWidth="1"/>
    <col min="8189" max="8189" width="10.33203125" style="111" customWidth="1"/>
    <col min="8190" max="8190" width="10.1640625" style="111" customWidth="1"/>
    <col min="8191" max="8191" width="13" style="111" customWidth="1"/>
    <col min="8192" max="8192" width="12.5" style="111" customWidth="1"/>
    <col min="8193" max="8193" width="11.6640625" style="111" customWidth="1"/>
    <col min="8194" max="8194" width="11.33203125" style="111" customWidth="1"/>
    <col min="8195" max="8195" width="10.33203125" style="111" customWidth="1"/>
    <col min="8196" max="8196" width="12" style="111" customWidth="1"/>
    <col min="8197" max="8435" width="9.33203125" style="111"/>
    <col min="8436" max="8436" width="4.83203125" style="111" customWidth="1"/>
    <col min="8437" max="8437" width="27.33203125" style="111" customWidth="1"/>
    <col min="8438" max="8439" width="15.5" style="111" customWidth="1"/>
    <col min="8440" max="8440" width="13.6640625" style="111" customWidth="1"/>
    <col min="8441" max="8441" width="12.33203125" style="111" customWidth="1"/>
    <col min="8442" max="8442" width="13" style="111" bestFit="1" customWidth="1"/>
    <col min="8443" max="8443" width="11.33203125" style="111" customWidth="1"/>
    <col min="8444" max="8444" width="12.33203125" style="111" customWidth="1"/>
    <col min="8445" max="8445" width="10.33203125" style="111" customWidth="1"/>
    <col min="8446" max="8446" width="10.1640625" style="111" customWidth="1"/>
    <col min="8447" max="8447" width="13" style="111" customWidth="1"/>
    <col min="8448" max="8448" width="12.5" style="111" customWidth="1"/>
    <col min="8449" max="8449" width="11.6640625" style="111" customWidth="1"/>
    <col min="8450" max="8450" width="11.33203125" style="111" customWidth="1"/>
    <col min="8451" max="8451" width="10.33203125" style="111" customWidth="1"/>
    <col min="8452" max="8452" width="12" style="111" customWidth="1"/>
    <col min="8453" max="8691" width="9.33203125" style="111"/>
    <col min="8692" max="8692" width="4.83203125" style="111" customWidth="1"/>
    <col min="8693" max="8693" width="27.33203125" style="111" customWidth="1"/>
    <col min="8694" max="8695" width="15.5" style="111" customWidth="1"/>
    <col min="8696" max="8696" width="13.6640625" style="111" customWidth="1"/>
    <col min="8697" max="8697" width="12.33203125" style="111" customWidth="1"/>
    <col min="8698" max="8698" width="13" style="111" bestFit="1" customWidth="1"/>
    <col min="8699" max="8699" width="11.33203125" style="111" customWidth="1"/>
    <col min="8700" max="8700" width="12.33203125" style="111" customWidth="1"/>
    <col min="8701" max="8701" width="10.33203125" style="111" customWidth="1"/>
    <col min="8702" max="8702" width="10.1640625" style="111" customWidth="1"/>
    <col min="8703" max="8703" width="13" style="111" customWidth="1"/>
    <col min="8704" max="8704" width="12.5" style="111" customWidth="1"/>
    <col min="8705" max="8705" width="11.6640625" style="111" customWidth="1"/>
    <col min="8706" max="8706" width="11.33203125" style="111" customWidth="1"/>
    <col min="8707" max="8707" width="10.33203125" style="111" customWidth="1"/>
    <col min="8708" max="8708" width="12" style="111" customWidth="1"/>
    <col min="8709" max="8947" width="9.33203125" style="111"/>
    <col min="8948" max="8948" width="4.83203125" style="111" customWidth="1"/>
    <col min="8949" max="8949" width="27.33203125" style="111" customWidth="1"/>
    <col min="8950" max="8951" width="15.5" style="111" customWidth="1"/>
    <col min="8952" max="8952" width="13.6640625" style="111" customWidth="1"/>
    <col min="8953" max="8953" width="12.33203125" style="111" customWidth="1"/>
    <col min="8954" max="8954" width="13" style="111" bestFit="1" customWidth="1"/>
    <col min="8955" max="8955" width="11.33203125" style="111" customWidth="1"/>
    <col min="8956" max="8956" width="12.33203125" style="111" customWidth="1"/>
    <col min="8957" max="8957" width="10.33203125" style="111" customWidth="1"/>
    <col min="8958" max="8958" width="10.1640625" style="111" customWidth="1"/>
    <col min="8959" max="8959" width="13" style="111" customWidth="1"/>
    <col min="8960" max="8960" width="12.5" style="111" customWidth="1"/>
    <col min="8961" max="8961" width="11.6640625" style="111" customWidth="1"/>
    <col min="8962" max="8962" width="11.33203125" style="111" customWidth="1"/>
    <col min="8963" max="8963" width="10.33203125" style="111" customWidth="1"/>
    <col min="8964" max="8964" width="12" style="111" customWidth="1"/>
    <col min="8965" max="9203" width="9.33203125" style="111"/>
    <col min="9204" max="9204" width="4.83203125" style="111" customWidth="1"/>
    <col min="9205" max="9205" width="27.33203125" style="111" customWidth="1"/>
    <col min="9206" max="9207" width="15.5" style="111" customWidth="1"/>
    <col min="9208" max="9208" width="13.6640625" style="111" customWidth="1"/>
    <col min="9209" max="9209" width="12.33203125" style="111" customWidth="1"/>
    <col min="9210" max="9210" width="13" style="111" bestFit="1" customWidth="1"/>
    <col min="9211" max="9211" width="11.33203125" style="111" customWidth="1"/>
    <col min="9212" max="9212" width="12.33203125" style="111" customWidth="1"/>
    <col min="9213" max="9213" width="10.33203125" style="111" customWidth="1"/>
    <col min="9214" max="9214" width="10.1640625" style="111" customWidth="1"/>
    <col min="9215" max="9215" width="13" style="111" customWidth="1"/>
    <col min="9216" max="9216" width="12.5" style="111" customWidth="1"/>
    <col min="9217" max="9217" width="11.6640625" style="111" customWidth="1"/>
    <col min="9218" max="9218" width="11.33203125" style="111" customWidth="1"/>
    <col min="9219" max="9219" width="10.33203125" style="111" customWidth="1"/>
    <col min="9220" max="9220" width="12" style="111" customWidth="1"/>
    <col min="9221" max="9459" width="9.33203125" style="111"/>
    <col min="9460" max="9460" width="4.83203125" style="111" customWidth="1"/>
    <col min="9461" max="9461" width="27.33203125" style="111" customWidth="1"/>
    <col min="9462" max="9463" width="15.5" style="111" customWidth="1"/>
    <col min="9464" max="9464" width="13.6640625" style="111" customWidth="1"/>
    <col min="9465" max="9465" width="12.33203125" style="111" customWidth="1"/>
    <col min="9466" max="9466" width="13" style="111" bestFit="1" customWidth="1"/>
    <col min="9467" max="9467" width="11.33203125" style="111" customWidth="1"/>
    <col min="9468" max="9468" width="12.33203125" style="111" customWidth="1"/>
    <col min="9469" max="9469" width="10.33203125" style="111" customWidth="1"/>
    <col min="9470" max="9470" width="10.1640625" style="111" customWidth="1"/>
    <col min="9471" max="9471" width="13" style="111" customWidth="1"/>
    <col min="9472" max="9472" width="12.5" style="111" customWidth="1"/>
    <col min="9473" max="9473" width="11.6640625" style="111" customWidth="1"/>
    <col min="9474" max="9474" width="11.33203125" style="111" customWidth="1"/>
    <col min="9475" max="9475" width="10.33203125" style="111" customWidth="1"/>
    <col min="9476" max="9476" width="12" style="111" customWidth="1"/>
    <col min="9477" max="9715" width="9.33203125" style="111"/>
    <col min="9716" max="9716" width="4.83203125" style="111" customWidth="1"/>
    <col min="9717" max="9717" width="27.33203125" style="111" customWidth="1"/>
    <col min="9718" max="9719" width="15.5" style="111" customWidth="1"/>
    <col min="9720" max="9720" width="13.6640625" style="111" customWidth="1"/>
    <col min="9721" max="9721" width="12.33203125" style="111" customWidth="1"/>
    <col min="9722" max="9722" width="13" style="111" bestFit="1" customWidth="1"/>
    <col min="9723" max="9723" width="11.33203125" style="111" customWidth="1"/>
    <col min="9724" max="9724" width="12.33203125" style="111" customWidth="1"/>
    <col min="9725" max="9725" width="10.33203125" style="111" customWidth="1"/>
    <col min="9726" max="9726" width="10.1640625" style="111" customWidth="1"/>
    <col min="9727" max="9727" width="13" style="111" customWidth="1"/>
    <col min="9728" max="9728" width="12.5" style="111" customWidth="1"/>
    <col min="9729" max="9729" width="11.6640625" style="111" customWidth="1"/>
    <col min="9730" max="9730" width="11.33203125" style="111" customWidth="1"/>
    <col min="9731" max="9731" width="10.33203125" style="111" customWidth="1"/>
    <col min="9732" max="9732" width="12" style="111" customWidth="1"/>
    <col min="9733" max="9971" width="9.33203125" style="111"/>
    <col min="9972" max="9972" width="4.83203125" style="111" customWidth="1"/>
    <col min="9973" max="9973" width="27.33203125" style="111" customWidth="1"/>
    <col min="9974" max="9975" width="15.5" style="111" customWidth="1"/>
    <col min="9976" max="9976" width="13.6640625" style="111" customWidth="1"/>
    <col min="9977" max="9977" width="12.33203125" style="111" customWidth="1"/>
    <col min="9978" max="9978" width="13" style="111" bestFit="1" customWidth="1"/>
    <col min="9979" max="9979" width="11.33203125" style="111" customWidth="1"/>
    <col min="9980" max="9980" width="12.33203125" style="111" customWidth="1"/>
    <col min="9981" max="9981" width="10.33203125" style="111" customWidth="1"/>
    <col min="9982" max="9982" width="10.1640625" style="111" customWidth="1"/>
    <col min="9983" max="9983" width="13" style="111" customWidth="1"/>
    <col min="9984" max="9984" width="12.5" style="111" customWidth="1"/>
    <col min="9985" max="9985" width="11.6640625" style="111" customWidth="1"/>
    <col min="9986" max="9986" width="11.33203125" style="111" customWidth="1"/>
    <col min="9987" max="9987" width="10.33203125" style="111" customWidth="1"/>
    <col min="9988" max="9988" width="12" style="111" customWidth="1"/>
    <col min="9989" max="10227" width="9.33203125" style="111"/>
    <col min="10228" max="10228" width="4.83203125" style="111" customWidth="1"/>
    <col min="10229" max="10229" width="27.33203125" style="111" customWidth="1"/>
    <col min="10230" max="10231" width="15.5" style="111" customWidth="1"/>
    <col min="10232" max="10232" width="13.6640625" style="111" customWidth="1"/>
    <col min="10233" max="10233" width="12.33203125" style="111" customWidth="1"/>
    <col min="10234" max="10234" width="13" style="111" bestFit="1" customWidth="1"/>
    <col min="10235" max="10235" width="11.33203125" style="111" customWidth="1"/>
    <col min="10236" max="10236" width="12.33203125" style="111" customWidth="1"/>
    <col min="10237" max="10237" width="10.33203125" style="111" customWidth="1"/>
    <col min="10238" max="10238" width="10.1640625" style="111" customWidth="1"/>
    <col min="10239" max="10239" width="13" style="111" customWidth="1"/>
    <col min="10240" max="10240" width="12.5" style="111" customWidth="1"/>
    <col min="10241" max="10241" width="11.6640625" style="111" customWidth="1"/>
    <col min="10242" max="10242" width="11.33203125" style="111" customWidth="1"/>
    <col min="10243" max="10243" width="10.33203125" style="111" customWidth="1"/>
    <col min="10244" max="10244" width="12" style="111" customWidth="1"/>
    <col min="10245" max="10483" width="9.33203125" style="111"/>
    <col min="10484" max="10484" width="4.83203125" style="111" customWidth="1"/>
    <col min="10485" max="10485" width="27.33203125" style="111" customWidth="1"/>
    <col min="10486" max="10487" width="15.5" style="111" customWidth="1"/>
    <col min="10488" max="10488" width="13.6640625" style="111" customWidth="1"/>
    <col min="10489" max="10489" width="12.33203125" style="111" customWidth="1"/>
    <col min="10490" max="10490" width="13" style="111" bestFit="1" customWidth="1"/>
    <col min="10491" max="10491" width="11.33203125" style="111" customWidth="1"/>
    <col min="10492" max="10492" width="12.33203125" style="111" customWidth="1"/>
    <col min="10493" max="10493" width="10.33203125" style="111" customWidth="1"/>
    <col min="10494" max="10494" width="10.1640625" style="111" customWidth="1"/>
    <col min="10495" max="10495" width="13" style="111" customWidth="1"/>
    <col min="10496" max="10496" width="12.5" style="111" customWidth="1"/>
    <col min="10497" max="10497" width="11.6640625" style="111" customWidth="1"/>
    <col min="10498" max="10498" width="11.33203125" style="111" customWidth="1"/>
    <col min="10499" max="10499" width="10.33203125" style="111" customWidth="1"/>
    <col min="10500" max="10500" width="12" style="111" customWidth="1"/>
    <col min="10501" max="10739" width="9.33203125" style="111"/>
    <col min="10740" max="10740" width="4.83203125" style="111" customWidth="1"/>
    <col min="10741" max="10741" width="27.33203125" style="111" customWidth="1"/>
    <col min="10742" max="10743" width="15.5" style="111" customWidth="1"/>
    <col min="10744" max="10744" width="13.6640625" style="111" customWidth="1"/>
    <col min="10745" max="10745" width="12.33203125" style="111" customWidth="1"/>
    <col min="10746" max="10746" width="13" style="111" bestFit="1" customWidth="1"/>
    <col min="10747" max="10747" width="11.33203125" style="111" customWidth="1"/>
    <col min="10748" max="10748" width="12.33203125" style="111" customWidth="1"/>
    <col min="10749" max="10749" width="10.33203125" style="111" customWidth="1"/>
    <col min="10750" max="10750" width="10.1640625" style="111" customWidth="1"/>
    <col min="10751" max="10751" width="13" style="111" customWidth="1"/>
    <col min="10752" max="10752" width="12.5" style="111" customWidth="1"/>
    <col min="10753" max="10753" width="11.6640625" style="111" customWidth="1"/>
    <col min="10754" max="10754" width="11.33203125" style="111" customWidth="1"/>
    <col min="10755" max="10755" width="10.33203125" style="111" customWidth="1"/>
    <col min="10756" max="10756" width="12" style="111" customWidth="1"/>
    <col min="10757" max="10995" width="9.33203125" style="111"/>
    <col min="10996" max="10996" width="4.83203125" style="111" customWidth="1"/>
    <col min="10997" max="10997" width="27.33203125" style="111" customWidth="1"/>
    <col min="10998" max="10999" width="15.5" style="111" customWidth="1"/>
    <col min="11000" max="11000" width="13.6640625" style="111" customWidth="1"/>
    <col min="11001" max="11001" width="12.33203125" style="111" customWidth="1"/>
    <col min="11002" max="11002" width="13" style="111" bestFit="1" customWidth="1"/>
    <col min="11003" max="11003" width="11.33203125" style="111" customWidth="1"/>
    <col min="11004" max="11004" width="12.33203125" style="111" customWidth="1"/>
    <col min="11005" max="11005" width="10.33203125" style="111" customWidth="1"/>
    <col min="11006" max="11006" width="10.1640625" style="111" customWidth="1"/>
    <col min="11007" max="11007" width="13" style="111" customWidth="1"/>
    <col min="11008" max="11008" width="12.5" style="111" customWidth="1"/>
    <col min="11009" max="11009" width="11.6640625" style="111" customWidth="1"/>
    <col min="11010" max="11010" width="11.33203125" style="111" customWidth="1"/>
    <col min="11011" max="11011" width="10.33203125" style="111" customWidth="1"/>
    <col min="11012" max="11012" width="12" style="111" customWidth="1"/>
    <col min="11013" max="11251" width="9.33203125" style="111"/>
    <col min="11252" max="11252" width="4.83203125" style="111" customWidth="1"/>
    <col min="11253" max="11253" width="27.33203125" style="111" customWidth="1"/>
    <col min="11254" max="11255" width="15.5" style="111" customWidth="1"/>
    <col min="11256" max="11256" width="13.6640625" style="111" customWidth="1"/>
    <col min="11257" max="11257" width="12.33203125" style="111" customWidth="1"/>
    <col min="11258" max="11258" width="13" style="111" bestFit="1" customWidth="1"/>
    <col min="11259" max="11259" width="11.33203125" style="111" customWidth="1"/>
    <col min="11260" max="11260" width="12.33203125" style="111" customWidth="1"/>
    <col min="11261" max="11261" width="10.33203125" style="111" customWidth="1"/>
    <col min="11262" max="11262" width="10.1640625" style="111" customWidth="1"/>
    <col min="11263" max="11263" width="13" style="111" customWidth="1"/>
    <col min="11264" max="11264" width="12.5" style="111" customWidth="1"/>
    <col min="11265" max="11265" width="11.6640625" style="111" customWidth="1"/>
    <col min="11266" max="11266" width="11.33203125" style="111" customWidth="1"/>
    <col min="11267" max="11267" width="10.33203125" style="111" customWidth="1"/>
    <col min="11268" max="11268" width="12" style="111" customWidth="1"/>
    <col min="11269" max="11507" width="9.33203125" style="111"/>
    <col min="11508" max="11508" width="4.83203125" style="111" customWidth="1"/>
    <col min="11509" max="11509" width="27.33203125" style="111" customWidth="1"/>
    <col min="11510" max="11511" width="15.5" style="111" customWidth="1"/>
    <col min="11512" max="11512" width="13.6640625" style="111" customWidth="1"/>
    <col min="11513" max="11513" width="12.33203125" style="111" customWidth="1"/>
    <col min="11514" max="11514" width="13" style="111" bestFit="1" customWidth="1"/>
    <col min="11515" max="11515" width="11.33203125" style="111" customWidth="1"/>
    <col min="11516" max="11516" width="12.33203125" style="111" customWidth="1"/>
    <col min="11517" max="11517" width="10.33203125" style="111" customWidth="1"/>
    <col min="11518" max="11518" width="10.1640625" style="111" customWidth="1"/>
    <col min="11519" max="11519" width="13" style="111" customWidth="1"/>
    <col min="11520" max="11520" width="12.5" style="111" customWidth="1"/>
    <col min="11521" max="11521" width="11.6640625" style="111" customWidth="1"/>
    <col min="11522" max="11522" width="11.33203125" style="111" customWidth="1"/>
    <col min="11523" max="11523" width="10.33203125" style="111" customWidth="1"/>
    <col min="11524" max="11524" width="12" style="111" customWidth="1"/>
    <col min="11525" max="11763" width="9.33203125" style="111"/>
    <col min="11764" max="11764" width="4.83203125" style="111" customWidth="1"/>
    <col min="11765" max="11765" width="27.33203125" style="111" customWidth="1"/>
    <col min="11766" max="11767" width="15.5" style="111" customWidth="1"/>
    <col min="11768" max="11768" width="13.6640625" style="111" customWidth="1"/>
    <col min="11769" max="11769" width="12.33203125" style="111" customWidth="1"/>
    <col min="11770" max="11770" width="13" style="111" bestFit="1" customWidth="1"/>
    <col min="11771" max="11771" width="11.33203125" style="111" customWidth="1"/>
    <col min="11772" max="11772" width="12.33203125" style="111" customWidth="1"/>
    <col min="11773" max="11773" width="10.33203125" style="111" customWidth="1"/>
    <col min="11774" max="11774" width="10.1640625" style="111" customWidth="1"/>
    <col min="11775" max="11775" width="13" style="111" customWidth="1"/>
    <col min="11776" max="11776" width="12.5" style="111" customWidth="1"/>
    <col min="11777" max="11777" width="11.6640625" style="111" customWidth="1"/>
    <col min="11778" max="11778" width="11.33203125" style="111" customWidth="1"/>
    <col min="11779" max="11779" width="10.33203125" style="111" customWidth="1"/>
    <col min="11780" max="11780" width="12" style="111" customWidth="1"/>
    <col min="11781" max="12019" width="9.33203125" style="111"/>
    <col min="12020" max="12020" width="4.83203125" style="111" customWidth="1"/>
    <col min="12021" max="12021" width="27.33203125" style="111" customWidth="1"/>
    <col min="12022" max="12023" width="15.5" style="111" customWidth="1"/>
    <col min="12024" max="12024" width="13.6640625" style="111" customWidth="1"/>
    <col min="12025" max="12025" width="12.33203125" style="111" customWidth="1"/>
    <col min="12026" max="12026" width="13" style="111" bestFit="1" customWidth="1"/>
    <col min="12027" max="12027" width="11.33203125" style="111" customWidth="1"/>
    <col min="12028" max="12028" width="12.33203125" style="111" customWidth="1"/>
    <col min="12029" max="12029" width="10.33203125" style="111" customWidth="1"/>
    <col min="12030" max="12030" width="10.1640625" style="111" customWidth="1"/>
    <col min="12031" max="12031" width="13" style="111" customWidth="1"/>
    <col min="12032" max="12032" width="12.5" style="111" customWidth="1"/>
    <col min="12033" max="12033" width="11.6640625" style="111" customWidth="1"/>
    <col min="12034" max="12034" width="11.33203125" style="111" customWidth="1"/>
    <col min="12035" max="12035" width="10.33203125" style="111" customWidth="1"/>
    <col min="12036" max="12036" width="12" style="111" customWidth="1"/>
    <col min="12037" max="12275" width="9.33203125" style="111"/>
    <col min="12276" max="12276" width="4.83203125" style="111" customWidth="1"/>
    <col min="12277" max="12277" width="27.33203125" style="111" customWidth="1"/>
    <col min="12278" max="12279" width="15.5" style="111" customWidth="1"/>
    <col min="12280" max="12280" width="13.6640625" style="111" customWidth="1"/>
    <col min="12281" max="12281" width="12.33203125" style="111" customWidth="1"/>
    <col min="12282" max="12282" width="13" style="111" bestFit="1" customWidth="1"/>
    <col min="12283" max="12283" width="11.33203125" style="111" customWidth="1"/>
    <col min="12284" max="12284" width="12.33203125" style="111" customWidth="1"/>
    <col min="12285" max="12285" width="10.33203125" style="111" customWidth="1"/>
    <col min="12286" max="12286" width="10.1640625" style="111" customWidth="1"/>
    <col min="12287" max="12287" width="13" style="111" customWidth="1"/>
    <col min="12288" max="12288" width="12.5" style="111" customWidth="1"/>
    <col min="12289" max="12289" width="11.6640625" style="111" customWidth="1"/>
    <col min="12290" max="12290" width="11.33203125" style="111" customWidth="1"/>
    <col min="12291" max="12291" width="10.33203125" style="111" customWidth="1"/>
    <col min="12292" max="12292" width="12" style="111" customWidth="1"/>
    <col min="12293" max="12531" width="9.33203125" style="111"/>
    <col min="12532" max="12532" width="4.83203125" style="111" customWidth="1"/>
    <col min="12533" max="12533" width="27.33203125" style="111" customWidth="1"/>
    <col min="12534" max="12535" width="15.5" style="111" customWidth="1"/>
    <col min="12536" max="12536" width="13.6640625" style="111" customWidth="1"/>
    <col min="12537" max="12537" width="12.33203125" style="111" customWidth="1"/>
    <col min="12538" max="12538" width="13" style="111" bestFit="1" customWidth="1"/>
    <col min="12539" max="12539" width="11.33203125" style="111" customWidth="1"/>
    <col min="12540" max="12540" width="12.33203125" style="111" customWidth="1"/>
    <col min="12541" max="12541" width="10.33203125" style="111" customWidth="1"/>
    <col min="12542" max="12542" width="10.1640625" style="111" customWidth="1"/>
    <col min="12543" max="12543" width="13" style="111" customWidth="1"/>
    <col min="12544" max="12544" width="12.5" style="111" customWidth="1"/>
    <col min="12545" max="12545" width="11.6640625" style="111" customWidth="1"/>
    <col min="12546" max="12546" width="11.33203125" style="111" customWidth="1"/>
    <col min="12547" max="12547" width="10.33203125" style="111" customWidth="1"/>
    <col min="12548" max="12548" width="12" style="111" customWidth="1"/>
    <col min="12549" max="12787" width="9.33203125" style="111"/>
    <col min="12788" max="12788" width="4.83203125" style="111" customWidth="1"/>
    <col min="12789" max="12789" width="27.33203125" style="111" customWidth="1"/>
    <col min="12790" max="12791" width="15.5" style="111" customWidth="1"/>
    <col min="12792" max="12792" width="13.6640625" style="111" customWidth="1"/>
    <col min="12793" max="12793" width="12.33203125" style="111" customWidth="1"/>
    <col min="12794" max="12794" width="13" style="111" bestFit="1" customWidth="1"/>
    <col min="12795" max="12795" width="11.33203125" style="111" customWidth="1"/>
    <col min="12796" max="12796" width="12.33203125" style="111" customWidth="1"/>
    <col min="12797" max="12797" width="10.33203125" style="111" customWidth="1"/>
    <col min="12798" max="12798" width="10.1640625" style="111" customWidth="1"/>
    <col min="12799" max="12799" width="13" style="111" customWidth="1"/>
    <col min="12800" max="12800" width="12.5" style="111" customWidth="1"/>
    <col min="12801" max="12801" width="11.6640625" style="111" customWidth="1"/>
    <col min="12802" max="12802" width="11.33203125" style="111" customWidth="1"/>
    <col min="12803" max="12803" width="10.33203125" style="111" customWidth="1"/>
    <col min="12804" max="12804" width="12" style="111" customWidth="1"/>
    <col min="12805" max="13043" width="9.33203125" style="111"/>
    <col min="13044" max="13044" width="4.83203125" style="111" customWidth="1"/>
    <col min="13045" max="13045" width="27.33203125" style="111" customWidth="1"/>
    <col min="13046" max="13047" width="15.5" style="111" customWidth="1"/>
    <col min="13048" max="13048" width="13.6640625" style="111" customWidth="1"/>
    <col min="13049" max="13049" width="12.33203125" style="111" customWidth="1"/>
    <col min="13050" max="13050" width="13" style="111" bestFit="1" customWidth="1"/>
    <col min="13051" max="13051" width="11.33203125" style="111" customWidth="1"/>
    <col min="13052" max="13052" width="12.33203125" style="111" customWidth="1"/>
    <col min="13053" max="13053" width="10.33203125" style="111" customWidth="1"/>
    <col min="13054" max="13054" width="10.1640625" style="111" customWidth="1"/>
    <col min="13055" max="13055" width="13" style="111" customWidth="1"/>
    <col min="13056" max="13056" width="12.5" style="111" customWidth="1"/>
    <col min="13057" max="13057" width="11.6640625" style="111" customWidth="1"/>
    <col min="13058" max="13058" width="11.33203125" style="111" customWidth="1"/>
    <col min="13059" max="13059" width="10.33203125" style="111" customWidth="1"/>
    <col min="13060" max="13060" width="12" style="111" customWidth="1"/>
    <col min="13061" max="13299" width="9.33203125" style="111"/>
    <col min="13300" max="13300" width="4.83203125" style="111" customWidth="1"/>
    <col min="13301" max="13301" width="27.33203125" style="111" customWidth="1"/>
    <col min="13302" max="13303" width="15.5" style="111" customWidth="1"/>
    <col min="13304" max="13304" width="13.6640625" style="111" customWidth="1"/>
    <col min="13305" max="13305" width="12.33203125" style="111" customWidth="1"/>
    <col min="13306" max="13306" width="13" style="111" bestFit="1" customWidth="1"/>
    <col min="13307" max="13307" width="11.33203125" style="111" customWidth="1"/>
    <col min="13308" max="13308" width="12.33203125" style="111" customWidth="1"/>
    <col min="13309" max="13309" width="10.33203125" style="111" customWidth="1"/>
    <col min="13310" max="13310" width="10.1640625" style="111" customWidth="1"/>
    <col min="13311" max="13311" width="13" style="111" customWidth="1"/>
    <col min="13312" max="13312" width="12.5" style="111" customWidth="1"/>
    <col min="13313" max="13313" width="11.6640625" style="111" customWidth="1"/>
    <col min="13314" max="13314" width="11.33203125" style="111" customWidth="1"/>
    <col min="13315" max="13315" width="10.33203125" style="111" customWidth="1"/>
    <col min="13316" max="13316" width="12" style="111" customWidth="1"/>
    <col min="13317" max="13555" width="9.33203125" style="111"/>
    <col min="13556" max="13556" width="4.83203125" style="111" customWidth="1"/>
    <col min="13557" max="13557" width="27.33203125" style="111" customWidth="1"/>
    <col min="13558" max="13559" width="15.5" style="111" customWidth="1"/>
    <col min="13560" max="13560" width="13.6640625" style="111" customWidth="1"/>
    <col min="13561" max="13561" width="12.33203125" style="111" customWidth="1"/>
    <col min="13562" max="13562" width="13" style="111" bestFit="1" customWidth="1"/>
    <col min="13563" max="13563" width="11.33203125" style="111" customWidth="1"/>
    <col min="13564" max="13564" width="12.33203125" style="111" customWidth="1"/>
    <col min="13565" max="13565" width="10.33203125" style="111" customWidth="1"/>
    <col min="13566" max="13566" width="10.1640625" style="111" customWidth="1"/>
    <col min="13567" max="13567" width="13" style="111" customWidth="1"/>
    <col min="13568" max="13568" width="12.5" style="111" customWidth="1"/>
    <col min="13569" max="13569" width="11.6640625" style="111" customWidth="1"/>
    <col min="13570" max="13570" width="11.33203125" style="111" customWidth="1"/>
    <col min="13571" max="13571" width="10.33203125" style="111" customWidth="1"/>
    <col min="13572" max="13572" width="12" style="111" customWidth="1"/>
    <col min="13573" max="13811" width="9.33203125" style="111"/>
    <col min="13812" max="13812" width="4.83203125" style="111" customWidth="1"/>
    <col min="13813" max="13813" width="27.33203125" style="111" customWidth="1"/>
    <col min="13814" max="13815" width="15.5" style="111" customWidth="1"/>
    <col min="13816" max="13816" width="13.6640625" style="111" customWidth="1"/>
    <col min="13817" max="13817" width="12.33203125" style="111" customWidth="1"/>
    <col min="13818" max="13818" width="13" style="111" bestFit="1" customWidth="1"/>
    <col min="13819" max="13819" width="11.33203125" style="111" customWidth="1"/>
    <col min="13820" max="13820" width="12.33203125" style="111" customWidth="1"/>
    <col min="13821" max="13821" width="10.33203125" style="111" customWidth="1"/>
    <col min="13822" max="13822" width="10.1640625" style="111" customWidth="1"/>
    <col min="13823" max="13823" width="13" style="111" customWidth="1"/>
    <col min="13824" max="13824" width="12.5" style="111" customWidth="1"/>
    <col min="13825" max="13825" width="11.6640625" style="111" customWidth="1"/>
    <col min="13826" max="13826" width="11.33203125" style="111" customWidth="1"/>
    <col min="13827" max="13827" width="10.33203125" style="111" customWidth="1"/>
    <col min="13828" max="13828" width="12" style="111" customWidth="1"/>
    <col min="13829" max="14067" width="9.33203125" style="111"/>
    <col min="14068" max="14068" width="4.83203125" style="111" customWidth="1"/>
    <col min="14069" max="14069" width="27.33203125" style="111" customWidth="1"/>
    <col min="14070" max="14071" width="15.5" style="111" customWidth="1"/>
    <col min="14072" max="14072" width="13.6640625" style="111" customWidth="1"/>
    <col min="14073" max="14073" width="12.33203125" style="111" customWidth="1"/>
    <col min="14074" max="14074" width="13" style="111" bestFit="1" customWidth="1"/>
    <col min="14075" max="14075" width="11.33203125" style="111" customWidth="1"/>
    <col min="14076" max="14076" width="12.33203125" style="111" customWidth="1"/>
    <col min="14077" max="14077" width="10.33203125" style="111" customWidth="1"/>
    <col min="14078" max="14078" width="10.1640625" style="111" customWidth="1"/>
    <col min="14079" max="14079" width="13" style="111" customWidth="1"/>
    <col min="14080" max="14080" width="12.5" style="111" customWidth="1"/>
    <col min="14081" max="14081" width="11.6640625" style="111" customWidth="1"/>
    <col min="14082" max="14082" width="11.33203125" style="111" customWidth="1"/>
    <col min="14083" max="14083" width="10.33203125" style="111" customWidth="1"/>
    <col min="14084" max="14084" width="12" style="111" customWidth="1"/>
    <col min="14085" max="14323" width="9.33203125" style="111"/>
    <col min="14324" max="14324" width="4.83203125" style="111" customWidth="1"/>
    <col min="14325" max="14325" width="27.33203125" style="111" customWidth="1"/>
    <col min="14326" max="14327" width="15.5" style="111" customWidth="1"/>
    <col min="14328" max="14328" width="13.6640625" style="111" customWidth="1"/>
    <col min="14329" max="14329" width="12.33203125" style="111" customWidth="1"/>
    <col min="14330" max="14330" width="13" style="111" bestFit="1" customWidth="1"/>
    <col min="14331" max="14331" width="11.33203125" style="111" customWidth="1"/>
    <col min="14332" max="14332" width="12.33203125" style="111" customWidth="1"/>
    <col min="14333" max="14333" width="10.33203125" style="111" customWidth="1"/>
    <col min="14334" max="14334" width="10.1640625" style="111" customWidth="1"/>
    <col min="14335" max="14335" width="13" style="111" customWidth="1"/>
    <col min="14336" max="14336" width="12.5" style="111" customWidth="1"/>
    <col min="14337" max="14337" width="11.6640625" style="111" customWidth="1"/>
    <col min="14338" max="14338" width="11.33203125" style="111" customWidth="1"/>
    <col min="14339" max="14339" width="10.33203125" style="111" customWidth="1"/>
    <col min="14340" max="14340" width="12" style="111" customWidth="1"/>
    <col min="14341" max="14579" width="9.33203125" style="111"/>
    <col min="14580" max="14580" width="4.83203125" style="111" customWidth="1"/>
    <col min="14581" max="14581" width="27.33203125" style="111" customWidth="1"/>
    <col min="14582" max="14583" width="15.5" style="111" customWidth="1"/>
    <col min="14584" max="14584" width="13.6640625" style="111" customWidth="1"/>
    <col min="14585" max="14585" width="12.33203125" style="111" customWidth="1"/>
    <col min="14586" max="14586" width="13" style="111" bestFit="1" customWidth="1"/>
    <col min="14587" max="14587" width="11.33203125" style="111" customWidth="1"/>
    <col min="14588" max="14588" width="12.33203125" style="111" customWidth="1"/>
    <col min="14589" max="14589" width="10.33203125" style="111" customWidth="1"/>
    <col min="14590" max="14590" width="10.1640625" style="111" customWidth="1"/>
    <col min="14591" max="14591" width="13" style="111" customWidth="1"/>
    <col min="14592" max="14592" width="12.5" style="111" customWidth="1"/>
    <col min="14593" max="14593" width="11.6640625" style="111" customWidth="1"/>
    <col min="14594" max="14594" width="11.33203125" style="111" customWidth="1"/>
    <col min="14595" max="14595" width="10.33203125" style="111" customWidth="1"/>
    <col min="14596" max="14596" width="12" style="111" customWidth="1"/>
    <col min="14597" max="14835" width="9.33203125" style="111"/>
    <col min="14836" max="14836" width="4.83203125" style="111" customWidth="1"/>
    <col min="14837" max="14837" width="27.33203125" style="111" customWidth="1"/>
    <col min="14838" max="14839" width="15.5" style="111" customWidth="1"/>
    <col min="14840" max="14840" width="13.6640625" style="111" customWidth="1"/>
    <col min="14841" max="14841" width="12.33203125" style="111" customWidth="1"/>
    <col min="14842" max="14842" width="13" style="111" bestFit="1" customWidth="1"/>
    <col min="14843" max="14843" width="11.33203125" style="111" customWidth="1"/>
    <col min="14844" max="14844" width="12.33203125" style="111" customWidth="1"/>
    <col min="14845" max="14845" width="10.33203125" style="111" customWidth="1"/>
    <col min="14846" max="14846" width="10.1640625" style="111" customWidth="1"/>
    <col min="14847" max="14847" width="13" style="111" customWidth="1"/>
    <col min="14848" max="14848" width="12.5" style="111" customWidth="1"/>
    <col min="14849" max="14849" width="11.6640625" style="111" customWidth="1"/>
    <col min="14850" max="14850" width="11.33203125" style="111" customWidth="1"/>
    <col min="14851" max="14851" width="10.33203125" style="111" customWidth="1"/>
    <col min="14852" max="14852" width="12" style="111" customWidth="1"/>
    <col min="14853" max="15091" width="9.33203125" style="111"/>
    <col min="15092" max="15092" width="4.83203125" style="111" customWidth="1"/>
    <col min="15093" max="15093" width="27.33203125" style="111" customWidth="1"/>
    <col min="15094" max="15095" width="15.5" style="111" customWidth="1"/>
    <col min="15096" max="15096" width="13.6640625" style="111" customWidth="1"/>
    <col min="15097" max="15097" width="12.33203125" style="111" customWidth="1"/>
    <col min="15098" max="15098" width="13" style="111" bestFit="1" customWidth="1"/>
    <col min="15099" max="15099" width="11.33203125" style="111" customWidth="1"/>
    <col min="15100" max="15100" width="12.33203125" style="111" customWidth="1"/>
    <col min="15101" max="15101" width="10.33203125" style="111" customWidth="1"/>
    <col min="15102" max="15102" width="10.1640625" style="111" customWidth="1"/>
    <col min="15103" max="15103" width="13" style="111" customWidth="1"/>
    <col min="15104" max="15104" width="12.5" style="111" customWidth="1"/>
    <col min="15105" max="15105" width="11.6640625" style="111" customWidth="1"/>
    <col min="15106" max="15106" width="11.33203125" style="111" customWidth="1"/>
    <col min="15107" max="15107" width="10.33203125" style="111" customWidth="1"/>
    <col min="15108" max="15108" width="12" style="111" customWidth="1"/>
    <col min="15109" max="15347" width="9.33203125" style="111"/>
    <col min="15348" max="15348" width="4.83203125" style="111" customWidth="1"/>
    <col min="15349" max="15349" width="27.33203125" style="111" customWidth="1"/>
    <col min="15350" max="15351" width="15.5" style="111" customWidth="1"/>
    <col min="15352" max="15352" width="13.6640625" style="111" customWidth="1"/>
    <col min="15353" max="15353" width="12.33203125" style="111" customWidth="1"/>
    <col min="15354" max="15354" width="13" style="111" bestFit="1" customWidth="1"/>
    <col min="15355" max="15355" width="11.33203125" style="111" customWidth="1"/>
    <col min="15356" max="15356" width="12.33203125" style="111" customWidth="1"/>
    <col min="15357" max="15357" width="10.33203125" style="111" customWidth="1"/>
    <col min="15358" max="15358" width="10.1640625" style="111" customWidth="1"/>
    <col min="15359" max="15359" width="13" style="111" customWidth="1"/>
    <col min="15360" max="15360" width="12.5" style="111" customWidth="1"/>
    <col min="15361" max="15361" width="11.6640625" style="111" customWidth="1"/>
    <col min="15362" max="15362" width="11.33203125" style="111" customWidth="1"/>
    <col min="15363" max="15363" width="10.33203125" style="111" customWidth="1"/>
    <col min="15364" max="15364" width="12" style="111" customWidth="1"/>
    <col min="15365" max="15603" width="9.33203125" style="111"/>
    <col min="15604" max="15604" width="4.83203125" style="111" customWidth="1"/>
    <col min="15605" max="15605" width="27.33203125" style="111" customWidth="1"/>
    <col min="15606" max="15607" width="15.5" style="111" customWidth="1"/>
    <col min="15608" max="15608" width="13.6640625" style="111" customWidth="1"/>
    <col min="15609" max="15609" width="12.33203125" style="111" customWidth="1"/>
    <col min="15610" max="15610" width="13" style="111" bestFit="1" customWidth="1"/>
    <col min="15611" max="15611" width="11.33203125" style="111" customWidth="1"/>
    <col min="15612" max="15612" width="12.33203125" style="111" customWidth="1"/>
    <col min="15613" max="15613" width="10.33203125" style="111" customWidth="1"/>
    <col min="15614" max="15614" width="10.1640625" style="111" customWidth="1"/>
    <col min="15615" max="15615" width="13" style="111" customWidth="1"/>
    <col min="15616" max="15616" width="12.5" style="111" customWidth="1"/>
    <col min="15617" max="15617" width="11.6640625" style="111" customWidth="1"/>
    <col min="15618" max="15618" width="11.33203125" style="111" customWidth="1"/>
    <col min="15619" max="15619" width="10.33203125" style="111" customWidth="1"/>
    <col min="15620" max="15620" width="12" style="111" customWidth="1"/>
    <col min="15621" max="15859" width="9.33203125" style="111"/>
    <col min="15860" max="15860" width="4.83203125" style="111" customWidth="1"/>
    <col min="15861" max="15861" width="27.33203125" style="111" customWidth="1"/>
    <col min="15862" max="15863" width="15.5" style="111" customWidth="1"/>
    <col min="15864" max="15864" width="13.6640625" style="111" customWidth="1"/>
    <col min="15865" max="15865" width="12.33203125" style="111" customWidth="1"/>
    <col min="15866" max="15866" width="13" style="111" bestFit="1" customWidth="1"/>
    <col min="15867" max="15867" width="11.33203125" style="111" customWidth="1"/>
    <col min="15868" max="15868" width="12.33203125" style="111" customWidth="1"/>
    <col min="15869" max="15869" width="10.33203125" style="111" customWidth="1"/>
    <col min="15870" max="15870" width="10.1640625" style="111" customWidth="1"/>
    <col min="15871" max="15871" width="13" style="111" customWidth="1"/>
    <col min="15872" max="15872" width="12.5" style="111" customWidth="1"/>
    <col min="15873" max="15873" width="11.6640625" style="111" customWidth="1"/>
    <col min="15874" max="15874" width="11.33203125" style="111" customWidth="1"/>
    <col min="15875" max="15875" width="10.33203125" style="111" customWidth="1"/>
    <col min="15876" max="15876" width="12" style="111" customWidth="1"/>
    <col min="15877" max="16115" width="9.33203125" style="111"/>
    <col min="16116" max="16116" width="4.83203125" style="111" customWidth="1"/>
    <col min="16117" max="16117" width="27.33203125" style="111" customWidth="1"/>
    <col min="16118" max="16119" width="15.5" style="111" customWidth="1"/>
    <col min="16120" max="16120" width="13.6640625" style="111" customWidth="1"/>
    <col min="16121" max="16121" width="12.33203125" style="111" customWidth="1"/>
    <col min="16122" max="16122" width="13" style="111" bestFit="1" customWidth="1"/>
    <col min="16123" max="16123" width="11.33203125" style="111" customWidth="1"/>
    <col min="16124" max="16124" width="12.33203125" style="111" customWidth="1"/>
    <col min="16125" max="16125" width="10.33203125" style="111" customWidth="1"/>
    <col min="16126" max="16126" width="10.1640625" style="111" customWidth="1"/>
    <col min="16127" max="16127" width="13" style="111" customWidth="1"/>
    <col min="16128" max="16128" width="12.5" style="111" customWidth="1"/>
    <col min="16129" max="16129" width="11.6640625" style="111" customWidth="1"/>
    <col min="16130" max="16130" width="11.33203125" style="111" customWidth="1"/>
    <col min="16131" max="16131" width="10.33203125" style="111" customWidth="1"/>
    <col min="16132" max="16132" width="12" style="111" customWidth="1"/>
    <col min="16133" max="16384" width="9.33203125" style="111"/>
  </cols>
  <sheetData>
    <row r="1" spans="1:9" ht="15" customHeight="1"/>
    <row r="2" spans="1:9" ht="35.25" customHeight="1">
      <c r="A2" s="426" t="s">
        <v>344</v>
      </c>
      <c r="B2" s="426"/>
      <c r="C2" s="426"/>
      <c r="D2" s="426"/>
      <c r="E2" s="426"/>
      <c r="F2" s="426"/>
      <c r="G2" s="426"/>
      <c r="H2" s="426"/>
      <c r="I2" s="426"/>
    </row>
    <row r="3" spans="1:9" ht="14.25" customHeight="1">
      <c r="A3" s="113"/>
      <c r="B3" s="113"/>
      <c r="C3" s="113"/>
      <c r="D3" s="113"/>
      <c r="E3" s="113"/>
      <c r="F3" s="113"/>
      <c r="G3" s="113"/>
      <c r="H3" s="113"/>
    </row>
    <row r="4" spans="1:9" s="114" customFormat="1" ht="21.75" customHeight="1">
      <c r="A4" s="427" t="s">
        <v>233</v>
      </c>
      <c r="B4" s="429" t="s">
        <v>279</v>
      </c>
      <c r="C4" s="429" t="s">
        <v>280</v>
      </c>
      <c r="D4" s="429" t="s">
        <v>281</v>
      </c>
      <c r="E4" s="430" t="s">
        <v>282</v>
      </c>
      <c r="F4" s="430"/>
      <c r="G4" s="430"/>
      <c r="H4" s="429" t="s">
        <v>283</v>
      </c>
      <c r="I4" s="429" t="s">
        <v>284</v>
      </c>
    </row>
    <row r="5" spans="1:9" ht="57.75" customHeight="1">
      <c r="A5" s="428"/>
      <c r="B5" s="429"/>
      <c r="C5" s="429"/>
      <c r="D5" s="429"/>
      <c r="E5" s="291" t="s">
        <v>285</v>
      </c>
      <c r="F5" s="291" t="s">
        <v>286</v>
      </c>
      <c r="G5" s="291" t="s">
        <v>287</v>
      </c>
      <c r="H5" s="429"/>
      <c r="I5" s="429"/>
    </row>
    <row r="6" spans="1:9" s="116" customFormat="1" ht="14.25" customHeight="1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</row>
    <row r="7" spans="1:9" s="114" customFormat="1" ht="34.5" customHeight="1">
      <c r="A7" s="421" t="s">
        <v>239</v>
      </c>
      <c r="B7" s="117" t="s">
        <v>288</v>
      </c>
      <c r="C7" s="423" t="s">
        <v>289</v>
      </c>
      <c r="D7" s="423"/>
      <c r="E7" s="423"/>
      <c r="F7" s="423"/>
      <c r="G7" s="423"/>
      <c r="H7" s="423"/>
      <c r="I7" s="423"/>
    </row>
    <row r="8" spans="1:9" s="114" customFormat="1" ht="61.5" customHeight="1">
      <c r="A8" s="422"/>
      <c r="B8" s="117" t="s">
        <v>396</v>
      </c>
      <c r="C8" s="423"/>
      <c r="D8" s="423"/>
      <c r="E8" s="423"/>
      <c r="F8" s="423"/>
      <c r="G8" s="423"/>
      <c r="H8" s="423"/>
      <c r="I8" s="423"/>
    </row>
    <row r="9" spans="1:9" s="118" customFormat="1" ht="21.75" customHeight="1">
      <c r="A9" s="422"/>
      <c r="B9" s="251" t="s">
        <v>400</v>
      </c>
      <c r="C9" s="257" t="s">
        <v>291</v>
      </c>
      <c r="D9" s="252">
        <f t="shared" ref="D9" si="0">SUM(E9:I9)</f>
        <v>58499</v>
      </c>
      <c r="E9" s="253">
        <v>58499</v>
      </c>
      <c r="F9" s="253">
        <v>0</v>
      </c>
      <c r="G9" s="253">
        <v>0</v>
      </c>
      <c r="H9" s="253">
        <v>0</v>
      </c>
      <c r="I9" s="253">
        <v>0</v>
      </c>
    </row>
    <row r="10" spans="1:9" s="119" customFormat="1" ht="21.75" customHeight="1">
      <c r="A10" s="421" t="s">
        <v>240</v>
      </c>
      <c r="B10" s="117" t="s">
        <v>294</v>
      </c>
      <c r="C10" s="423" t="s">
        <v>292</v>
      </c>
      <c r="D10" s="423"/>
      <c r="E10" s="423"/>
      <c r="F10" s="423"/>
      <c r="G10" s="423"/>
      <c r="H10" s="423"/>
      <c r="I10" s="423"/>
    </row>
    <row r="11" spans="1:9" s="119" customFormat="1" ht="21.75" customHeight="1">
      <c r="A11" s="422"/>
      <c r="B11" s="117" t="s">
        <v>295</v>
      </c>
      <c r="C11" s="423"/>
      <c r="D11" s="423"/>
      <c r="E11" s="423"/>
      <c r="F11" s="423"/>
      <c r="G11" s="423"/>
      <c r="H11" s="423"/>
      <c r="I11" s="423"/>
    </row>
    <row r="12" spans="1:9" s="114" customFormat="1" ht="21.75" customHeight="1">
      <c r="A12" s="422"/>
      <c r="B12" s="117" t="s">
        <v>296</v>
      </c>
      <c r="C12" s="423"/>
      <c r="D12" s="423"/>
      <c r="E12" s="423"/>
      <c r="F12" s="423"/>
      <c r="G12" s="423"/>
      <c r="H12" s="423"/>
      <c r="I12" s="423"/>
    </row>
    <row r="13" spans="1:9" s="114" customFormat="1" ht="21.75" customHeight="1">
      <c r="A13" s="422"/>
      <c r="B13" s="254" t="s">
        <v>290</v>
      </c>
      <c r="C13" s="424" t="s">
        <v>293</v>
      </c>
      <c r="D13" s="255">
        <f t="shared" ref="D13:D14" si="1">SUM(E13:I13)</f>
        <v>821794</v>
      </c>
      <c r="E13" s="256">
        <v>0</v>
      </c>
      <c r="F13" s="256">
        <v>0</v>
      </c>
      <c r="G13" s="256">
        <v>0</v>
      </c>
      <c r="H13" s="256">
        <v>0</v>
      </c>
      <c r="I13" s="256">
        <v>821794</v>
      </c>
    </row>
    <row r="14" spans="1:9" s="118" customFormat="1" ht="21.75" customHeight="1">
      <c r="A14" s="422"/>
      <c r="B14" s="254" t="s">
        <v>400</v>
      </c>
      <c r="C14" s="425"/>
      <c r="D14" s="255">
        <f t="shared" si="1"/>
        <v>205448</v>
      </c>
      <c r="E14" s="256">
        <v>0</v>
      </c>
      <c r="F14" s="256">
        <v>0</v>
      </c>
      <c r="G14" s="256">
        <v>0</v>
      </c>
      <c r="H14" s="256">
        <v>0</v>
      </c>
      <c r="I14" s="256">
        <v>205448</v>
      </c>
    </row>
    <row r="15" spans="1:9" s="119" customFormat="1" ht="21.75" customHeight="1">
      <c r="A15" s="418" t="s">
        <v>345</v>
      </c>
      <c r="B15" s="419"/>
      <c r="C15" s="420"/>
      <c r="D15" s="292">
        <f>SUM(D9,D14)</f>
        <v>263947</v>
      </c>
      <c r="E15" s="292">
        <f t="shared" ref="E15:I15" si="2">SUM(E9,E14)</f>
        <v>58499</v>
      </c>
      <c r="F15" s="292">
        <f t="shared" si="2"/>
        <v>0</v>
      </c>
      <c r="G15" s="292">
        <f t="shared" si="2"/>
        <v>0</v>
      </c>
      <c r="H15" s="292">
        <f t="shared" si="2"/>
        <v>0</v>
      </c>
      <c r="I15" s="292">
        <f t="shared" si="2"/>
        <v>205448</v>
      </c>
    </row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</sheetData>
  <sheetProtection algorithmName="SHA-512" hashValue="W0c4V2735wkxwDyLTy0tPY9WF/0YU2iishrMYH66An5vrmju3q+Wol6vnkuPV7awxgou+AusOBwLeN1ZMohOiQ==" saltValue="JO9mQzeQ4+ZdT+QDfg5xCA==" spinCount="100000" sheet="1" objects="1" scenarios="1" formatColumns="0" formatRows="0"/>
  <mergeCells count="14">
    <mergeCell ref="A2:I2"/>
    <mergeCell ref="A4:A5"/>
    <mergeCell ref="B4:B5"/>
    <mergeCell ref="C4:C5"/>
    <mergeCell ref="D4:D5"/>
    <mergeCell ref="E4:G4"/>
    <mergeCell ref="H4:H5"/>
    <mergeCell ref="I4:I5"/>
    <mergeCell ref="A15:C15"/>
    <mergeCell ref="A10:A14"/>
    <mergeCell ref="C10:I12"/>
    <mergeCell ref="C13:C14"/>
    <mergeCell ref="A7:A9"/>
    <mergeCell ref="C7:I8"/>
  </mergeCells>
  <pageMargins left="0.43307086614173229" right="0.15748031496062992" top="1.6141732283464567" bottom="1.1811023622047245" header="0.74803149606299213" footer="0.51181102362204722"/>
  <pageSetup paperSize="9" scale="90" fitToHeight="0" orientation="portrait" horizontalDpi="4294967295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64"/>
  <sheetViews>
    <sheetView zoomScaleNormal="100" workbookViewId="0">
      <pane ySplit="4" topLeftCell="A5" activePane="bottomLeft" state="frozen"/>
      <selection activeCell="F21" sqref="F21"/>
      <selection pane="bottomLeft" activeCell="K110" sqref="K110"/>
    </sheetView>
  </sheetViews>
  <sheetFormatPr defaultRowHeight="12"/>
  <cols>
    <col min="1" max="1" width="6.33203125" style="120" customWidth="1"/>
    <col min="2" max="2" width="9.5" style="120" customWidth="1"/>
    <col min="3" max="3" width="10.1640625" style="121" customWidth="1"/>
    <col min="4" max="4" width="57.83203125" style="122" customWidth="1"/>
    <col min="5" max="6" width="17" style="123" customWidth="1"/>
    <col min="7" max="16384" width="9.33203125" style="124"/>
  </cols>
  <sheetData>
    <row r="1" spans="1:6" ht="12.75" customHeight="1"/>
    <row r="2" spans="1:6" ht="30.75" customHeight="1">
      <c r="A2" s="431" t="s">
        <v>342</v>
      </c>
      <c r="B2" s="431"/>
      <c r="C2" s="431"/>
      <c r="D2" s="431"/>
      <c r="E2" s="431"/>
      <c r="F2" s="431"/>
    </row>
    <row r="3" spans="1:6" ht="9.75" customHeight="1"/>
    <row r="4" spans="1:6" s="121" customFormat="1" ht="25.5" customHeight="1">
      <c r="A4" s="293" t="s">
        <v>0</v>
      </c>
      <c r="B4" s="293" t="s">
        <v>1</v>
      </c>
      <c r="C4" s="294" t="s">
        <v>297</v>
      </c>
      <c r="D4" s="295" t="s">
        <v>298</v>
      </c>
      <c r="E4" s="296" t="s">
        <v>299</v>
      </c>
      <c r="F4" s="296" t="s">
        <v>300</v>
      </c>
    </row>
    <row r="5" spans="1:6" s="125" customFormat="1" ht="17.25" customHeight="1">
      <c r="A5" s="298" t="s">
        <v>8</v>
      </c>
      <c r="B5" s="298"/>
      <c r="C5" s="299"/>
      <c r="D5" s="300" t="s">
        <v>128</v>
      </c>
      <c r="E5" s="301">
        <f>SUM(E6)</f>
        <v>60000</v>
      </c>
      <c r="F5" s="301">
        <f>SUM(F6)</f>
        <v>60000</v>
      </c>
    </row>
    <row r="6" spans="1:6" s="125" customFormat="1" ht="17.25" customHeight="1">
      <c r="A6" s="178"/>
      <c r="B6" s="178" t="s">
        <v>10</v>
      </c>
      <c r="C6" s="179"/>
      <c r="D6" s="180" t="s">
        <v>11</v>
      </c>
      <c r="E6" s="181">
        <f>SUM(E7)</f>
        <v>60000</v>
      </c>
      <c r="F6" s="181">
        <f>SUM(F8)</f>
        <v>60000</v>
      </c>
    </row>
    <row r="7" spans="1:6" s="125" customFormat="1" ht="42" customHeight="1">
      <c r="A7" s="126"/>
      <c r="B7" s="126"/>
      <c r="C7" s="127">
        <v>2110</v>
      </c>
      <c r="D7" s="128" t="s">
        <v>12</v>
      </c>
      <c r="E7" s="129">
        <v>60000</v>
      </c>
      <c r="F7" s="129"/>
    </row>
    <row r="8" spans="1:6" s="125" customFormat="1" ht="15.75" customHeight="1">
      <c r="A8" s="126"/>
      <c r="B8" s="126"/>
      <c r="C8" s="127">
        <v>4300</v>
      </c>
      <c r="D8" s="128" t="s">
        <v>129</v>
      </c>
      <c r="E8" s="129"/>
      <c r="F8" s="129">
        <v>60000</v>
      </c>
    </row>
    <row r="9" spans="1:6" s="125" customFormat="1" ht="17.25" customHeight="1">
      <c r="A9" s="298">
        <v>700</v>
      </c>
      <c r="B9" s="298"/>
      <c r="C9" s="299"/>
      <c r="D9" s="300" t="s">
        <v>163</v>
      </c>
      <c r="E9" s="301">
        <f>SUM(E10)</f>
        <v>280000</v>
      </c>
      <c r="F9" s="301">
        <f>SUM(F10)</f>
        <v>280000</v>
      </c>
    </row>
    <row r="10" spans="1:6" s="125" customFormat="1" ht="17.25" customHeight="1">
      <c r="A10" s="178"/>
      <c r="B10" s="178">
        <v>70005</v>
      </c>
      <c r="C10" s="179"/>
      <c r="D10" s="180" t="s">
        <v>164</v>
      </c>
      <c r="E10" s="181">
        <f>SUM(E11)</f>
        <v>280000</v>
      </c>
      <c r="F10" s="181">
        <f>SUM(F11:F27)</f>
        <v>280000</v>
      </c>
    </row>
    <row r="11" spans="1:6" s="125" customFormat="1" ht="42.75" customHeight="1">
      <c r="A11" s="126"/>
      <c r="B11" s="126"/>
      <c r="C11" s="127">
        <v>2110</v>
      </c>
      <c r="D11" s="128" t="s">
        <v>12</v>
      </c>
      <c r="E11" s="129">
        <v>280000</v>
      </c>
      <c r="F11" s="129"/>
    </row>
    <row r="12" spans="1:6" s="125" customFormat="1" ht="15.75" customHeight="1">
      <c r="A12" s="126"/>
      <c r="B12" s="126"/>
      <c r="C12" s="127">
        <v>4010</v>
      </c>
      <c r="D12" s="128" t="s">
        <v>142</v>
      </c>
      <c r="E12" s="129"/>
      <c r="F12" s="129">
        <v>41100</v>
      </c>
    </row>
    <row r="13" spans="1:6" s="125" customFormat="1" ht="15.75" customHeight="1">
      <c r="A13" s="126"/>
      <c r="B13" s="126"/>
      <c r="C13" s="127">
        <v>4040</v>
      </c>
      <c r="D13" s="128" t="s">
        <v>143</v>
      </c>
      <c r="E13" s="129"/>
      <c r="F13" s="129">
        <v>3300</v>
      </c>
    </row>
    <row r="14" spans="1:6" s="125" customFormat="1" ht="15.75" customHeight="1">
      <c r="A14" s="126"/>
      <c r="B14" s="126"/>
      <c r="C14" s="127">
        <v>4110</v>
      </c>
      <c r="D14" s="128" t="s">
        <v>144</v>
      </c>
      <c r="E14" s="129"/>
      <c r="F14" s="129">
        <v>7100</v>
      </c>
    </row>
    <row r="15" spans="1:6" s="125" customFormat="1" ht="15.75" customHeight="1">
      <c r="A15" s="126"/>
      <c r="B15" s="126"/>
      <c r="C15" s="127">
        <v>4120</v>
      </c>
      <c r="D15" s="128" t="s">
        <v>145</v>
      </c>
      <c r="E15" s="129"/>
      <c r="F15" s="129">
        <v>1010</v>
      </c>
    </row>
    <row r="16" spans="1:6" s="125" customFormat="1" ht="15.75" customHeight="1">
      <c r="A16" s="126"/>
      <c r="B16" s="126"/>
      <c r="C16" s="127">
        <v>4170</v>
      </c>
      <c r="D16" s="128" t="s">
        <v>147</v>
      </c>
      <c r="E16" s="129"/>
      <c r="F16" s="129">
        <v>2000</v>
      </c>
    </row>
    <row r="17" spans="1:6" s="125" customFormat="1" ht="15.75" customHeight="1">
      <c r="A17" s="126"/>
      <c r="B17" s="126"/>
      <c r="C17" s="127">
        <v>4210</v>
      </c>
      <c r="D17" s="128" t="s">
        <v>136</v>
      </c>
      <c r="E17" s="129"/>
      <c r="F17" s="129">
        <v>435</v>
      </c>
    </row>
    <row r="18" spans="1:6" s="125" customFormat="1" ht="15.75" customHeight="1">
      <c r="A18" s="126"/>
      <c r="B18" s="126"/>
      <c r="C18" s="127">
        <v>4260</v>
      </c>
      <c r="D18" s="128" t="s">
        <v>148</v>
      </c>
      <c r="E18" s="129"/>
      <c r="F18" s="129">
        <v>10000</v>
      </c>
    </row>
    <row r="19" spans="1:6" s="125" customFormat="1" ht="15.75" customHeight="1">
      <c r="A19" s="126"/>
      <c r="B19" s="126"/>
      <c r="C19" s="127">
        <v>4270</v>
      </c>
      <c r="D19" s="128" t="s">
        <v>149</v>
      </c>
      <c r="E19" s="129"/>
      <c r="F19" s="129">
        <v>25000</v>
      </c>
    </row>
    <row r="20" spans="1:6" s="125" customFormat="1" ht="15.75" customHeight="1">
      <c r="A20" s="126"/>
      <c r="B20" s="126"/>
      <c r="C20" s="127">
        <v>4300</v>
      </c>
      <c r="D20" s="128" t="s">
        <v>129</v>
      </c>
      <c r="E20" s="129"/>
      <c r="F20" s="129">
        <v>50000</v>
      </c>
    </row>
    <row r="21" spans="1:6" s="125" customFormat="1" ht="15.75" customHeight="1">
      <c r="A21" s="126"/>
      <c r="B21" s="126"/>
      <c r="C21" s="127">
        <v>4390</v>
      </c>
      <c r="D21" s="128" t="s">
        <v>165</v>
      </c>
      <c r="E21" s="129"/>
      <c r="F21" s="129">
        <v>50000</v>
      </c>
    </row>
    <row r="22" spans="1:6" s="125" customFormat="1" ht="15.75" customHeight="1">
      <c r="A22" s="126"/>
      <c r="B22" s="126"/>
      <c r="C22" s="127">
        <v>4430</v>
      </c>
      <c r="D22" s="128" t="s">
        <v>152</v>
      </c>
      <c r="E22" s="129"/>
      <c r="F22" s="129">
        <v>4100</v>
      </c>
    </row>
    <row r="23" spans="1:6" s="125" customFormat="1" ht="15.75" customHeight="1">
      <c r="A23" s="126"/>
      <c r="B23" s="126"/>
      <c r="C23" s="127">
        <v>4480</v>
      </c>
      <c r="D23" s="128" t="s">
        <v>154</v>
      </c>
      <c r="E23" s="129"/>
      <c r="F23" s="129">
        <v>30000</v>
      </c>
    </row>
    <row r="24" spans="1:6" s="125" customFormat="1" ht="15.75" customHeight="1">
      <c r="A24" s="126"/>
      <c r="B24" s="126"/>
      <c r="C24" s="127">
        <v>4520</v>
      </c>
      <c r="D24" s="128" t="s">
        <v>156</v>
      </c>
      <c r="E24" s="129"/>
      <c r="F24" s="129">
        <v>10000</v>
      </c>
    </row>
    <row r="25" spans="1:6" s="125" customFormat="1" ht="15.75" customHeight="1">
      <c r="A25" s="126"/>
      <c r="B25" s="126"/>
      <c r="C25" s="127">
        <v>4580</v>
      </c>
      <c r="D25" s="128" t="s">
        <v>166</v>
      </c>
      <c r="E25" s="129"/>
      <c r="F25" s="129">
        <v>3955</v>
      </c>
    </row>
    <row r="26" spans="1:6" s="125" customFormat="1" ht="15.75" customHeight="1">
      <c r="A26" s="126"/>
      <c r="B26" s="126"/>
      <c r="C26" s="127">
        <v>4590</v>
      </c>
      <c r="D26" s="128" t="s">
        <v>167</v>
      </c>
      <c r="E26" s="129"/>
      <c r="F26" s="129">
        <v>25000</v>
      </c>
    </row>
    <row r="27" spans="1:6" s="125" customFormat="1" ht="15.75" customHeight="1">
      <c r="A27" s="126"/>
      <c r="B27" s="126"/>
      <c r="C27" s="127">
        <v>4610</v>
      </c>
      <c r="D27" s="128" t="s">
        <v>168</v>
      </c>
      <c r="E27" s="129"/>
      <c r="F27" s="129">
        <v>17000</v>
      </c>
    </row>
    <row r="28" spans="1:6" s="125" customFormat="1" ht="17.25" customHeight="1">
      <c r="A28" s="298">
        <v>710</v>
      </c>
      <c r="B28" s="298"/>
      <c r="C28" s="299"/>
      <c r="D28" s="300" t="s">
        <v>169</v>
      </c>
      <c r="E28" s="301">
        <f>SUM(E29,E35)</f>
        <v>1122000</v>
      </c>
      <c r="F28" s="301">
        <f>SUM(F29,F35)</f>
        <v>1122000</v>
      </c>
    </row>
    <row r="29" spans="1:6" s="125" customFormat="1" ht="17.25" customHeight="1">
      <c r="A29" s="178"/>
      <c r="B29" s="178" t="s">
        <v>403</v>
      </c>
      <c r="C29" s="179"/>
      <c r="D29" s="21" t="s">
        <v>392</v>
      </c>
      <c r="E29" s="181">
        <f>SUM(E30)</f>
        <v>347000</v>
      </c>
      <c r="F29" s="181">
        <f>SUM(F31:F34)</f>
        <v>347000</v>
      </c>
    </row>
    <row r="30" spans="1:6" s="125" customFormat="1" ht="42.75" customHeight="1">
      <c r="A30" s="126"/>
      <c r="B30" s="126"/>
      <c r="C30" s="127">
        <v>2110</v>
      </c>
      <c r="D30" s="128" t="s">
        <v>12</v>
      </c>
      <c r="E30" s="129">
        <v>347000</v>
      </c>
      <c r="F30" s="129"/>
    </row>
    <row r="31" spans="1:6" s="125" customFormat="1" ht="15.75" customHeight="1">
      <c r="A31" s="126"/>
      <c r="B31" s="126"/>
      <c r="C31" s="127">
        <v>4010</v>
      </c>
      <c r="D31" s="128" t="s">
        <v>142</v>
      </c>
      <c r="E31" s="129"/>
      <c r="F31" s="129">
        <v>214971</v>
      </c>
    </row>
    <row r="32" spans="1:6" s="125" customFormat="1" ht="15.75" customHeight="1">
      <c r="A32" s="126"/>
      <c r="B32" s="126"/>
      <c r="C32" s="127">
        <v>4110</v>
      </c>
      <c r="D32" s="128" t="s">
        <v>144</v>
      </c>
      <c r="E32" s="129"/>
      <c r="F32" s="129">
        <v>36760</v>
      </c>
    </row>
    <row r="33" spans="1:6" s="125" customFormat="1" ht="15.75" customHeight="1">
      <c r="A33" s="126"/>
      <c r="B33" s="126"/>
      <c r="C33" s="127">
        <v>4120</v>
      </c>
      <c r="D33" s="128" t="s">
        <v>145</v>
      </c>
      <c r="E33" s="129"/>
      <c r="F33" s="129">
        <v>5269</v>
      </c>
    </row>
    <row r="34" spans="1:6" s="125" customFormat="1" ht="15.75" customHeight="1">
      <c r="A34" s="126"/>
      <c r="B34" s="126"/>
      <c r="C34" s="127">
        <v>4300</v>
      </c>
      <c r="D34" s="128" t="s">
        <v>129</v>
      </c>
      <c r="E34" s="129"/>
      <c r="F34" s="129">
        <v>90000</v>
      </c>
    </row>
    <row r="35" spans="1:6" s="125" customFormat="1" ht="17.25" customHeight="1">
      <c r="A35" s="178"/>
      <c r="B35" s="178">
        <v>71015</v>
      </c>
      <c r="C35" s="179"/>
      <c r="D35" s="180" t="s">
        <v>171</v>
      </c>
      <c r="E35" s="181">
        <f>SUM(E36:E36)</f>
        <v>775000</v>
      </c>
      <c r="F35" s="181">
        <f>SUM(F37:F56)</f>
        <v>775000</v>
      </c>
    </row>
    <row r="36" spans="1:6" s="125" customFormat="1" ht="42.75" customHeight="1">
      <c r="A36" s="126"/>
      <c r="B36" s="126"/>
      <c r="C36" s="127">
        <v>2110</v>
      </c>
      <c r="D36" s="128" t="s">
        <v>12</v>
      </c>
      <c r="E36" s="129">
        <v>775000</v>
      </c>
      <c r="F36" s="129"/>
    </row>
    <row r="37" spans="1:6" s="125" customFormat="1" ht="15.75" customHeight="1">
      <c r="A37" s="126"/>
      <c r="B37" s="126"/>
      <c r="C37" s="127">
        <v>3020</v>
      </c>
      <c r="D37" s="128" t="s">
        <v>141</v>
      </c>
      <c r="E37" s="129"/>
      <c r="F37" s="129">
        <v>220</v>
      </c>
    </row>
    <row r="38" spans="1:6" s="125" customFormat="1" ht="15.75" customHeight="1">
      <c r="A38" s="126"/>
      <c r="B38" s="126"/>
      <c r="C38" s="127">
        <v>4010</v>
      </c>
      <c r="D38" s="128" t="s">
        <v>142</v>
      </c>
      <c r="E38" s="129"/>
      <c r="F38" s="129">
        <v>103983</v>
      </c>
    </row>
    <row r="39" spans="1:6" s="125" customFormat="1" ht="15.75" customHeight="1">
      <c r="A39" s="126"/>
      <c r="B39" s="126"/>
      <c r="C39" s="127">
        <v>4020</v>
      </c>
      <c r="D39" s="128" t="s">
        <v>172</v>
      </c>
      <c r="E39" s="129"/>
      <c r="F39" s="129">
        <v>397679</v>
      </c>
    </row>
    <row r="40" spans="1:6" s="125" customFormat="1" ht="15.75" customHeight="1">
      <c r="A40" s="126"/>
      <c r="B40" s="126"/>
      <c r="C40" s="127">
        <v>4040</v>
      </c>
      <c r="D40" s="128" t="s">
        <v>143</v>
      </c>
      <c r="E40" s="129"/>
      <c r="F40" s="129">
        <v>27715</v>
      </c>
    </row>
    <row r="41" spans="1:6" s="125" customFormat="1" ht="15.75" customHeight="1">
      <c r="A41" s="126"/>
      <c r="B41" s="126"/>
      <c r="C41" s="127">
        <v>4110</v>
      </c>
      <c r="D41" s="128" t="s">
        <v>144</v>
      </c>
      <c r="E41" s="129"/>
      <c r="F41" s="129">
        <v>90524</v>
      </c>
    </row>
    <row r="42" spans="1:6" s="125" customFormat="1" ht="15.75" customHeight="1">
      <c r="A42" s="126"/>
      <c r="B42" s="126"/>
      <c r="C42" s="127">
        <v>4120</v>
      </c>
      <c r="D42" s="128" t="s">
        <v>145</v>
      </c>
      <c r="E42" s="129"/>
      <c r="F42" s="129">
        <v>10175</v>
      </c>
    </row>
    <row r="43" spans="1:6" s="125" customFormat="1" ht="15.75" customHeight="1">
      <c r="A43" s="126"/>
      <c r="B43" s="126"/>
      <c r="C43" s="127">
        <v>4170</v>
      </c>
      <c r="D43" s="128" t="s">
        <v>147</v>
      </c>
      <c r="E43" s="129"/>
      <c r="F43" s="129">
        <v>1123</v>
      </c>
    </row>
    <row r="44" spans="1:6" s="125" customFormat="1" ht="15.75" customHeight="1">
      <c r="A44" s="126"/>
      <c r="B44" s="126"/>
      <c r="C44" s="127">
        <v>4210</v>
      </c>
      <c r="D44" s="128" t="s">
        <v>136</v>
      </c>
      <c r="E44" s="129"/>
      <c r="F44" s="129">
        <v>29368</v>
      </c>
    </row>
    <row r="45" spans="1:6" s="125" customFormat="1" ht="15.75" customHeight="1">
      <c r="A45" s="126"/>
      <c r="B45" s="126"/>
      <c r="C45" s="127">
        <v>4260</v>
      </c>
      <c r="D45" s="128" t="s">
        <v>148</v>
      </c>
      <c r="E45" s="129"/>
      <c r="F45" s="129">
        <v>15171</v>
      </c>
    </row>
    <row r="46" spans="1:6" s="125" customFormat="1" ht="15.75" customHeight="1">
      <c r="A46" s="126"/>
      <c r="B46" s="126"/>
      <c r="C46" s="127">
        <v>4270</v>
      </c>
      <c r="D46" s="128" t="s">
        <v>149</v>
      </c>
      <c r="E46" s="129"/>
      <c r="F46" s="129">
        <v>8279</v>
      </c>
    </row>
    <row r="47" spans="1:6" s="125" customFormat="1" ht="15.75" customHeight="1">
      <c r="A47" s="126"/>
      <c r="B47" s="126"/>
      <c r="C47" s="127">
        <v>4280</v>
      </c>
      <c r="D47" s="128" t="s">
        <v>170</v>
      </c>
      <c r="E47" s="129"/>
      <c r="F47" s="129">
        <v>455</v>
      </c>
    </row>
    <row r="48" spans="1:6" s="125" customFormat="1" ht="15.75" customHeight="1">
      <c r="A48" s="126"/>
      <c r="B48" s="126"/>
      <c r="C48" s="127">
        <v>4300</v>
      </c>
      <c r="D48" s="128" t="s">
        <v>129</v>
      </c>
      <c r="E48" s="129"/>
      <c r="F48" s="129">
        <v>63279</v>
      </c>
    </row>
    <row r="49" spans="1:6" s="125" customFormat="1" ht="15.75" customHeight="1">
      <c r="A49" s="126"/>
      <c r="B49" s="126"/>
      <c r="C49" s="127">
        <v>4360</v>
      </c>
      <c r="D49" s="128" t="s">
        <v>301</v>
      </c>
      <c r="E49" s="129"/>
      <c r="F49" s="129">
        <v>4007</v>
      </c>
    </row>
    <row r="50" spans="1:6" s="125" customFormat="1" ht="15.75" customHeight="1">
      <c r="A50" s="126"/>
      <c r="B50" s="126"/>
      <c r="C50" s="127">
        <v>4410</v>
      </c>
      <c r="D50" s="128" t="s">
        <v>151</v>
      </c>
      <c r="E50" s="129"/>
      <c r="F50" s="129">
        <v>3009</v>
      </c>
    </row>
    <row r="51" spans="1:6" s="125" customFormat="1" ht="15.75" customHeight="1">
      <c r="A51" s="126"/>
      <c r="B51" s="126"/>
      <c r="C51" s="127">
        <v>4430</v>
      </c>
      <c r="D51" s="128" t="s">
        <v>152</v>
      </c>
      <c r="E51" s="129"/>
      <c r="F51" s="129">
        <v>1876</v>
      </c>
    </row>
    <row r="52" spans="1:6" s="125" customFormat="1" ht="15.75" customHeight="1">
      <c r="A52" s="126"/>
      <c r="B52" s="126"/>
      <c r="C52" s="127">
        <v>4440</v>
      </c>
      <c r="D52" s="128" t="s">
        <v>153</v>
      </c>
      <c r="E52" s="129"/>
      <c r="F52" s="129">
        <v>10575</v>
      </c>
    </row>
    <row r="53" spans="1:6" s="125" customFormat="1" ht="15.75" customHeight="1">
      <c r="A53" s="126"/>
      <c r="B53" s="126"/>
      <c r="C53" s="127">
        <v>4480</v>
      </c>
      <c r="D53" s="128" t="s">
        <v>154</v>
      </c>
      <c r="E53" s="129"/>
      <c r="F53" s="129">
        <v>1202</v>
      </c>
    </row>
    <row r="54" spans="1:6" s="125" customFormat="1" ht="15.75" customHeight="1">
      <c r="A54" s="126"/>
      <c r="B54" s="126"/>
      <c r="C54" s="127">
        <v>4550</v>
      </c>
      <c r="D54" s="128" t="s">
        <v>173</v>
      </c>
      <c r="E54" s="129"/>
      <c r="F54" s="129">
        <v>2556</v>
      </c>
    </row>
    <row r="55" spans="1:6" s="125" customFormat="1" ht="15.75" customHeight="1">
      <c r="A55" s="126"/>
      <c r="B55" s="126"/>
      <c r="C55" s="127">
        <v>4610</v>
      </c>
      <c r="D55" s="128" t="s">
        <v>168</v>
      </c>
      <c r="E55" s="129"/>
      <c r="F55" s="129">
        <v>1251</v>
      </c>
    </row>
    <row r="56" spans="1:6" s="125" customFormat="1" ht="27.75" customHeight="1">
      <c r="A56" s="126"/>
      <c r="B56" s="126"/>
      <c r="C56" s="127">
        <v>4700</v>
      </c>
      <c r="D56" s="128" t="s">
        <v>302</v>
      </c>
      <c r="E56" s="129"/>
      <c r="F56" s="129">
        <v>2553</v>
      </c>
    </row>
    <row r="57" spans="1:6" s="125" customFormat="1" ht="16.5" customHeight="1">
      <c r="A57" s="298">
        <v>750</v>
      </c>
      <c r="B57" s="298"/>
      <c r="C57" s="299"/>
      <c r="D57" s="300" t="s">
        <v>174</v>
      </c>
      <c r="E57" s="301">
        <f>SUM(E58,E64)</f>
        <v>66322</v>
      </c>
      <c r="F57" s="301">
        <f>SUM(F58,F64)</f>
        <v>66322</v>
      </c>
    </row>
    <row r="58" spans="1:6" s="125" customFormat="1" ht="17.25" customHeight="1">
      <c r="A58" s="178"/>
      <c r="B58" s="178">
        <v>75011</v>
      </c>
      <c r="C58" s="179"/>
      <c r="D58" s="180" t="s">
        <v>175</v>
      </c>
      <c r="E58" s="181">
        <f>SUM(E59)</f>
        <v>41322</v>
      </c>
      <c r="F58" s="181">
        <f>SUM(F60:F63)</f>
        <v>41322</v>
      </c>
    </row>
    <row r="59" spans="1:6" s="125" customFormat="1" ht="42.75" customHeight="1">
      <c r="A59" s="126"/>
      <c r="B59" s="126"/>
      <c r="C59" s="127">
        <v>2110</v>
      </c>
      <c r="D59" s="128" t="s">
        <v>12</v>
      </c>
      <c r="E59" s="129">
        <v>41322</v>
      </c>
      <c r="F59" s="129"/>
    </row>
    <row r="60" spans="1:6" s="125" customFormat="1" ht="15.75" customHeight="1">
      <c r="A60" s="126"/>
      <c r="B60" s="126"/>
      <c r="C60" s="127">
        <v>4010</v>
      </c>
      <c r="D60" s="128" t="s">
        <v>142</v>
      </c>
      <c r="E60" s="129"/>
      <c r="F60" s="129">
        <v>31622</v>
      </c>
    </row>
    <row r="61" spans="1:6" s="125" customFormat="1" ht="15.75" customHeight="1">
      <c r="A61" s="126"/>
      <c r="B61" s="126"/>
      <c r="C61" s="127">
        <v>4040</v>
      </c>
      <c r="D61" s="128" t="s">
        <v>143</v>
      </c>
      <c r="E61" s="129"/>
      <c r="F61" s="129">
        <v>2800</v>
      </c>
    </row>
    <row r="62" spans="1:6" s="125" customFormat="1" ht="15.75" customHeight="1">
      <c r="A62" s="126"/>
      <c r="B62" s="126"/>
      <c r="C62" s="127">
        <v>4110</v>
      </c>
      <c r="D62" s="128" t="s">
        <v>144</v>
      </c>
      <c r="E62" s="129"/>
      <c r="F62" s="129">
        <v>6000</v>
      </c>
    </row>
    <row r="63" spans="1:6" s="125" customFormat="1" ht="15.75" customHeight="1">
      <c r="A63" s="126"/>
      <c r="B63" s="126"/>
      <c r="C63" s="127">
        <v>4120</v>
      </c>
      <c r="D63" s="128" t="s">
        <v>145</v>
      </c>
      <c r="E63" s="129"/>
      <c r="F63" s="129">
        <v>900</v>
      </c>
    </row>
    <row r="64" spans="1:6" s="125" customFormat="1" ht="17.25" customHeight="1">
      <c r="A64" s="178"/>
      <c r="B64" s="178">
        <v>75045</v>
      </c>
      <c r="C64" s="179"/>
      <c r="D64" s="180" t="s">
        <v>50</v>
      </c>
      <c r="E64" s="181">
        <f>SUM(E65)</f>
        <v>25000</v>
      </c>
      <c r="F64" s="181">
        <f>SUM(F66:F70)</f>
        <v>25000</v>
      </c>
    </row>
    <row r="65" spans="1:6" s="125" customFormat="1" ht="42.75" customHeight="1">
      <c r="A65" s="126"/>
      <c r="B65" s="126"/>
      <c r="C65" s="127">
        <v>2110</v>
      </c>
      <c r="D65" s="128" t="s">
        <v>12</v>
      </c>
      <c r="E65" s="129">
        <v>25000</v>
      </c>
      <c r="F65" s="129"/>
    </row>
    <row r="66" spans="1:6" s="125" customFormat="1" ht="15.75" customHeight="1">
      <c r="A66" s="126"/>
      <c r="B66" s="126"/>
      <c r="C66" s="127">
        <v>4110</v>
      </c>
      <c r="D66" s="128" t="s">
        <v>144</v>
      </c>
      <c r="E66" s="129"/>
      <c r="F66" s="129">
        <v>460</v>
      </c>
    </row>
    <row r="67" spans="1:6" s="125" customFormat="1" ht="15.75" customHeight="1">
      <c r="A67" s="126"/>
      <c r="B67" s="126"/>
      <c r="C67" s="127">
        <v>4120</v>
      </c>
      <c r="D67" s="128" t="s">
        <v>145</v>
      </c>
      <c r="E67" s="129"/>
      <c r="F67" s="129">
        <v>65</v>
      </c>
    </row>
    <row r="68" spans="1:6" s="125" customFormat="1" ht="15.75" customHeight="1">
      <c r="A68" s="126"/>
      <c r="B68" s="126"/>
      <c r="C68" s="127">
        <v>4170</v>
      </c>
      <c r="D68" s="128" t="s">
        <v>147</v>
      </c>
      <c r="E68" s="129"/>
      <c r="F68" s="129">
        <v>21300</v>
      </c>
    </row>
    <row r="69" spans="1:6" s="125" customFormat="1" ht="15.75" customHeight="1">
      <c r="A69" s="126"/>
      <c r="B69" s="126"/>
      <c r="C69" s="127">
        <v>4210</v>
      </c>
      <c r="D69" s="128" t="s">
        <v>136</v>
      </c>
      <c r="E69" s="129"/>
      <c r="F69" s="129">
        <v>3000</v>
      </c>
    </row>
    <row r="70" spans="1:6" s="125" customFormat="1" ht="15.75" customHeight="1">
      <c r="A70" s="126"/>
      <c r="B70" s="126"/>
      <c r="C70" s="127">
        <v>4300</v>
      </c>
      <c r="D70" s="128" t="s">
        <v>129</v>
      </c>
      <c r="E70" s="129"/>
      <c r="F70" s="129">
        <v>175</v>
      </c>
    </row>
    <row r="71" spans="1:6" s="125" customFormat="1" ht="18" customHeight="1">
      <c r="A71" s="298">
        <v>754</v>
      </c>
      <c r="B71" s="298"/>
      <c r="C71" s="299"/>
      <c r="D71" s="300" t="s">
        <v>51</v>
      </c>
      <c r="E71" s="301">
        <f>SUM(E72,E101)</f>
        <v>6271503</v>
      </c>
      <c r="F71" s="301">
        <f>SUM(F72,F101)</f>
        <v>6271503</v>
      </c>
    </row>
    <row r="72" spans="1:6" s="125" customFormat="1" ht="17.25" customHeight="1">
      <c r="A72" s="178"/>
      <c r="B72" s="178">
        <v>75411</v>
      </c>
      <c r="C72" s="179"/>
      <c r="D72" s="180" t="s">
        <v>52</v>
      </c>
      <c r="E72" s="181">
        <f>SUM(E73)</f>
        <v>6270503</v>
      </c>
      <c r="F72" s="181">
        <f>SUM(F74:F100)</f>
        <v>6270503</v>
      </c>
    </row>
    <row r="73" spans="1:6" s="125" customFormat="1" ht="42.75" customHeight="1">
      <c r="A73" s="126"/>
      <c r="B73" s="126"/>
      <c r="C73" s="127">
        <v>2110</v>
      </c>
      <c r="D73" s="128" t="s">
        <v>12</v>
      </c>
      <c r="E73" s="129">
        <v>6270503</v>
      </c>
      <c r="F73" s="129"/>
    </row>
    <row r="74" spans="1:6" s="125" customFormat="1" ht="28.5" customHeight="1">
      <c r="A74" s="126"/>
      <c r="B74" s="126"/>
      <c r="C74" s="127">
        <v>3070</v>
      </c>
      <c r="D74" s="128" t="s">
        <v>183</v>
      </c>
      <c r="E74" s="129"/>
      <c r="F74" s="129">
        <v>322942</v>
      </c>
    </row>
    <row r="75" spans="1:6" s="125" customFormat="1" ht="15.75" customHeight="1">
      <c r="A75" s="126"/>
      <c r="B75" s="126"/>
      <c r="C75" s="127">
        <v>4010</v>
      </c>
      <c r="D75" s="128" t="s">
        <v>142</v>
      </c>
      <c r="E75" s="129"/>
      <c r="F75" s="129">
        <v>24724</v>
      </c>
    </row>
    <row r="76" spans="1:6" s="125" customFormat="1" ht="15.75" customHeight="1">
      <c r="A76" s="126"/>
      <c r="B76" s="126"/>
      <c r="C76" s="127">
        <v>4020</v>
      </c>
      <c r="D76" s="128" t="s">
        <v>172</v>
      </c>
      <c r="E76" s="129"/>
      <c r="F76" s="129">
        <v>92447</v>
      </c>
    </row>
    <row r="77" spans="1:6" s="125" customFormat="1" ht="15.75" customHeight="1">
      <c r="A77" s="126"/>
      <c r="B77" s="126"/>
      <c r="C77" s="127">
        <v>4040</v>
      </c>
      <c r="D77" s="128" t="s">
        <v>143</v>
      </c>
      <c r="E77" s="129"/>
      <c r="F77" s="129">
        <v>9257</v>
      </c>
    </row>
    <row r="78" spans="1:6" s="125" customFormat="1" ht="15.75" customHeight="1">
      <c r="A78" s="126"/>
      <c r="B78" s="126"/>
      <c r="C78" s="127">
        <v>4050</v>
      </c>
      <c r="D78" s="128" t="s">
        <v>184</v>
      </c>
      <c r="E78" s="129"/>
      <c r="F78" s="129">
        <v>4381622</v>
      </c>
    </row>
    <row r="79" spans="1:6" s="125" customFormat="1" ht="29.25" customHeight="1">
      <c r="A79" s="126"/>
      <c r="B79" s="126"/>
      <c r="C79" s="127">
        <v>4060</v>
      </c>
      <c r="D79" s="128" t="s">
        <v>452</v>
      </c>
      <c r="E79" s="129"/>
      <c r="F79" s="129">
        <v>293026</v>
      </c>
    </row>
    <row r="80" spans="1:6" s="125" customFormat="1" ht="29.25" customHeight="1">
      <c r="A80" s="126"/>
      <c r="B80" s="126"/>
      <c r="C80" s="127">
        <v>4070</v>
      </c>
      <c r="D80" s="128" t="s">
        <v>185</v>
      </c>
      <c r="E80" s="129"/>
      <c r="F80" s="129">
        <v>347187</v>
      </c>
    </row>
    <row r="81" spans="1:6" s="125" customFormat="1" ht="33.75" customHeight="1">
      <c r="A81" s="126"/>
      <c r="B81" s="126"/>
      <c r="C81" s="127">
        <v>4080</v>
      </c>
      <c r="D81" s="250" t="s">
        <v>303</v>
      </c>
      <c r="E81" s="129"/>
      <c r="F81" s="129">
        <v>89736</v>
      </c>
    </row>
    <row r="82" spans="1:6" s="125" customFormat="1" ht="15.75" customHeight="1">
      <c r="A82" s="126"/>
      <c r="B82" s="126"/>
      <c r="C82" s="127">
        <v>4110</v>
      </c>
      <c r="D82" s="128" t="s">
        <v>144</v>
      </c>
      <c r="E82" s="129"/>
      <c r="F82" s="129">
        <v>24262</v>
      </c>
    </row>
    <row r="83" spans="1:6" s="125" customFormat="1" ht="15.75" customHeight="1">
      <c r="A83" s="126"/>
      <c r="B83" s="126"/>
      <c r="C83" s="127">
        <v>4120</v>
      </c>
      <c r="D83" s="128" t="s">
        <v>145</v>
      </c>
      <c r="E83" s="129"/>
      <c r="F83" s="129">
        <v>3097</v>
      </c>
    </row>
    <row r="84" spans="1:6" s="125" customFormat="1" ht="15.75" customHeight="1">
      <c r="A84" s="126"/>
      <c r="B84" s="126"/>
      <c r="C84" s="127">
        <v>4170</v>
      </c>
      <c r="D84" s="128" t="s">
        <v>147</v>
      </c>
      <c r="E84" s="129"/>
      <c r="F84" s="129">
        <v>15000</v>
      </c>
    </row>
    <row r="85" spans="1:6" s="125" customFormat="1" ht="29.25" customHeight="1">
      <c r="A85" s="126"/>
      <c r="B85" s="126"/>
      <c r="C85" s="127">
        <v>4180</v>
      </c>
      <c r="D85" s="128" t="s">
        <v>453</v>
      </c>
      <c r="E85" s="129"/>
      <c r="F85" s="129">
        <v>186384</v>
      </c>
    </row>
    <row r="86" spans="1:6" s="125" customFormat="1" ht="15.75" customHeight="1">
      <c r="A86" s="126"/>
      <c r="B86" s="126"/>
      <c r="C86" s="127">
        <v>4210</v>
      </c>
      <c r="D86" s="128" t="s">
        <v>136</v>
      </c>
      <c r="E86" s="129"/>
      <c r="F86" s="129">
        <v>164575</v>
      </c>
    </row>
    <row r="87" spans="1:6" s="125" customFormat="1" ht="15.75" customHeight="1">
      <c r="A87" s="126"/>
      <c r="B87" s="126"/>
      <c r="C87" s="127">
        <v>4220</v>
      </c>
      <c r="D87" s="128" t="s">
        <v>186</v>
      </c>
      <c r="E87" s="129"/>
      <c r="F87" s="129">
        <v>9000</v>
      </c>
    </row>
    <row r="88" spans="1:6" s="125" customFormat="1" ht="15.75" customHeight="1">
      <c r="A88" s="126"/>
      <c r="B88" s="126"/>
      <c r="C88" s="127">
        <v>4230</v>
      </c>
      <c r="D88" s="128" t="s">
        <v>187</v>
      </c>
      <c r="E88" s="129"/>
      <c r="F88" s="129">
        <v>8000</v>
      </c>
    </row>
    <row r="89" spans="1:6" s="125" customFormat="1" ht="15.75" customHeight="1">
      <c r="A89" s="126"/>
      <c r="B89" s="126"/>
      <c r="C89" s="127">
        <v>4250</v>
      </c>
      <c r="D89" s="128" t="s">
        <v>188</v>
      </c>
      <c r="E89" s="129"/>
      <c r="F89" s="129">
        <v>26000</v>
      </c>
    </row>
    <row r="90" spans="1:6" s="125" customFormat="1" ht="15.75" customHeight="1">
      <c r="A90" s="126"/>
      <c r="B90" s="126"/>
      <c r="C90" s="127">
        <v>4260</v>
      </c>
      <c r="D90" s="128" t="s">
        <v>148</v>
      </c>
      <c r="E90" s="129"/>
      <c r="F90" s="129">
        <v>111000</v>
      </c>
    </row>
    <row r="91" spans="1:6" s="125" customFormat="1" ht="15.75" customHeight="1">
      <c r="A91" s="126"/>
      <c r="B91" s="126"/>
      <c r="C91" s="127">
        <v>4270</v>
      </c>
      <c r="D91" s="128" t="s">
        <v>149</v>
      </c>
      <c r="E91" s="129"/>
      <c r="F91" s="129">
        <v>33477</v>
      </c>
    </row>
    <row r="92" spans="1:6" s="125" customFormat="1" ht="15.75" customHeight="1">
      <c r="A92" s="126"/>
      <c r="B92" s="126"/>
      <c r="C92" s="127">
        <v>4280</v>
      </c>
      <c r="D92" s="128" t="s">
        <v>170</v>
      </c>
      <c r="E92" s="129"/>
      <c r="F92" s="129">
        <v>24300</v>
      </c>
    </row>
    <row r="93" spans="1:6" s="125" customFormat="1" ht="15.75" customHeight="1">
      <c r="A93" s="126"/>
      <c r="B93" s="126"/>
      <c r="C93" s="127">
        <v>4300</v>
      </c>
      <c r="D93" s="128" t="s">
        <v>129</v>
      </c>
      <c r="E93" s="129"/>
      <c r="F93" s="129">
        <v>43000</v>
      </c>
    </row>
    <row r="94" spans="1:6" s="125" customFormat="1" ht="15.75" customHeight="1">
      <c r="A94" s="126"/>
      <c r="B94" s="126"/>
      <c r="C94" s="127">
        <v>4360</v>
      </c>
      <c r="D94" s="128" t="s">
        <v>301</v>
      </c>
      <c r="E94" s="129"/>
      <c r="F94" s="129">
        <v>14500</v>
      </c>
    </row>
    <row r="95" spans="1:6" s="125" customFormat="1" ht="15.75" customHeight="1">
      <c r="A95" s="126"/>
      <c r="B95" s="126"/>
      <c r="C95" s="127">
        <v>4410</v>
      </c>
      <c r="D95" s="128" t="s">
        <v>151</v>
      </c>
      <c r="E95" s="129"/>
      <c r="F95" s="129">
        <v>4300</v>
      </c>
    </row>
    <row r="96" spans="1:6" s="125" customFormat="1" ht="15.75" customHeight="1">
      <c r="A96" s="126"/>
      <c r="B96" s="126"/>
      <c r="C96" s="127">
        <v>4430</v>
      </c>
      <c r="D96" s="128" t="s">
        <v>152</v>
      </c>
      <c r="E96" s="129"/>
      <c r="F96" s="129">
        <v>3700</v>
      </c>
    </row>
    <row r="97" spans="1:6" s="125" customFormat="1" ht="15.75" customHeight="1">
      <c r="A97" s="126"/>
      <c r="B97" s="126"/>
      <c r="C97" s="127">
        <v>4440</v>
      </c>
      <c r="D97" s="128" t="s">
        <v>153</v>
      </c>
      <c r="E97" s="129"/>
      <c r="F97" s="129">
        <v>4400</v>
      </c>
    </row>
    <row r="98" spans="1:6" s="125" customFormat="1" ht="15.75" customHeight="1">
      <c r="A98" s="126"/>
      <c r="B98" s="126"/>
      <c r="C98" s="127">
        <v>4480</v>
      </c>
      <c r="D98" s="128" t="s">
        <v>154</v>
      </c>
      <c r="E98" s="129"/>
      <c r="F98" s="129">
        <v>25367</v>
      </c>
    </row>
    <row r="99" spans="1:6" s="125" customFormat="1" ht="15.75" customHeight="1">
      <c r="A99" s="126"/>
      <c r="B99" s="126"/>
      <c r="C99" s="127">
        <v>4550</v>
      </c>
      <c r="D99" s="128" t="s">
        <v>173</v>
      </c>
      <c r="E99" s="129"/>
      <c r="F99" s="129">
        <v>3700</v>
      </c>
    </row>
    <row r="100" spans="1:6" s="125" customFormat="1" ht="28.5" customHeight="1">
      <c r="A100" s="126"/>
      <c r="B100" s="126"/>
      <c r="C100" s="127">
        <v>4700</v>
      </c>
      <c r="D100" s="128" t="s">
        <v>302</v>
      </c>
      <c r="E100" s="129"/>
      <c r="F100" s="129">
        <v>5500</v>
      </c>
    </row>
    <row r="101" spans="1:6" s="125" customFormat="1" ht="16.5" customHeight="1">
      <c r="A101" s="178"/>
      <c r="B101" s="178">
        <v>75414</v>
      </c>
      <c r="C101" s="179"/>
      <c r="D101" s="180" t="s">
        <v>53</v>
      </c>
      <c r="E101" s="181">
        <f>SUM(E102)</f>
        <v>1000</v>
      </c>
      <c r="F101" s="181">
        <f>SUM(F103:F103)</f>
        <v>1000</v>
      </c>
    </row>
    <row r="102" spans="1:6" s="125" customFormat="1" ht="42.75" customHeight="1">
      <c r="A102" s="130"/>
      <c r="B102" s="130"/>
      <c r="C102" s="127">
        <v>2110</v>
      </c>
      <c r="D102" s="128" t="s">
        <v>12</v>
      </c>
      <c r="E102" s="129">
        <v>1000</v>
      </c>
      <c r="F102" s="129"/>
    </row>
    <row r="103" spans="1:6" s="125" customFormat="1" ht="15.75" customHeight="1">
      <c r="A103" s="130"/>
      <c r="B103" s="130"/>
      <c r="C103" s="127">
        <v>4270</v>
      </c>
      <c r="D103" s="128" t="s">
        <v>149</v>
      </c>
      <c r="E103" s="129"/>
      <c r="F103" s="129">
        <v>1000</v>
      </c>
    </row>
    <row r="104" spans="1:6" s="125" customFormat="1" ht="17.25" customHeight="1">
      <c r="A104" s="298" t="s">
        <v>482</v>
      </c>
      <c r="B104" s="298"/>
      <c r="C104" s="299"/>
      <c r="D104" s="300" t="s">
        <v>479</v>
      </c>
      <c r="E104" s="301">
        <f>AVERAGE(E105)</f>
        <v>309000</v>
      </c>
      <c r="F104" s="301">
        <f>AVERAGE(F105)</f>
        <v>309000</v>
      </c>
    </row>
    <row r="105" spans="1:6" s="125" customFormat="1" ht="17.25" customHeight="1">
      <c r="A105" s="178"/>
      <c r="B105" s="178" t="s">
        <v>481</v>
      </c>
      <c r="C105" s="179"/>
      <c r="D105" s="180" t="s">
        <v>480</v>
      </c>
      <c r="E105" s="181">
        <f>SUM(E106)</f>
        <v>309000</v>
      </c>
      <c r="F105" s="181">
        <f>SUM(F107:F109)</f>
        <v>309000</v>
      </c>
    </row>
    <row r="106" spans="1:6" s="125" customFormat="1" ht="42.75" customHeight="1">
      <c r="A106" s="126"/>
      <c r="B106" s="126"/>
      <c r="C106" s="127">
        <v>2110</v>
      </c>
      <c r="D106" s="266" t="s">
        <v>12</v>
      </c>
      <c r="E106" s="129">
        <v>309000</v>
      </c>
      <c r="F106" s="129"/>
    </row>
    <row r="107" spans="1:6" s="125" customFormat="1" ht="55.5" customHeight="1">
      <c r="A107" s="126"/>
      <c r="B107" s="126"/>
      <c r="C107" s="264">
        <v>2360</v>
      </c>
      <c r="D107" s="268" t="s">
        <v>483</v>
      </c>
      <c r="E107" s="265"/>
      <c r="F107" s="129">
        <v>179838</v>
      </c>
    </row>
    <row r="108" spans="1:6" s="125" customFormat="1" ht="15.75" customHeight="1">
      <c r="A108" s="126"/>
      <c r="B108" s="126"/>
      <c r="C108" s="127">
        <v>4210</v>
      </c>
      <c r="D108" s="267" t="s">
        <v>136</v>
      </c>
      <c r="E108" s="129"/>
      <c r="F108" s="129">
        <v>9270</v>
      </c>
    </row>
    <row r="109" spans="1:6" s="125" customFormat="1" ht="15.75" customHeight="1">
      <c r="A109" s="126"/>
      <c r="B109" s="126"/>
      <c r="C109" s="127">
        <v>4300</v>
      </c>
      <c r="D109" s="128" t="s">
        <v>129</v>
      </c>
      <c r="E109" s="129"/>
      <c r="F109" s="129">
        <v>119892</v>
      </c>
    </row>
    <row r="110" spans="1:6" s="125" customFormat="1" ht="17.25" customHeight="1">
      <c r="A110" s="298">
        <v>851</v>
      </c>
      <c r="B110" s="298"/>
      <c r="C110" s="299"/>
      <c r="D110" s="300" t="s">
        <v>77</v>
      </c>
      <c r="E110" s="301">
        <f>SUM(E111)</f>
        <v>2229800</v>
      </c>
      <c r="F110" s="301">
        <f>SUM(F111)</f>
        <v>2229800</v>
      </c>
    </row>
    <row r="111" spans="1:6" s="125" customFormat="1" ht="33.75" customHeight="1">
      <c r="A111" s="178"/>
      <c r="B111" s="178">
        <v>85156</v>
      </c>
      <c r="C111" s="179"/>
      <c r="D111" s="180" t="s">
        <v>206</v>
      </c>
      <c r="E111" s="181">
        <f>SUM(E112)</f>
        <v>2229800</v>
      </c>
      <c r="F111" s="181">
        <f>SUM(F113)</f>
        <v>2229800</v>
      </c>
    </row>
    <row r="112" spans="1:6" s="125" customFormat="1" ht="42.75" customHeight="1">
      <c r="A112" s="126"/>
      <c r="B112" s="126"/>
      <c r="C112" s="127">
        <v>2110</v>
      </c>
      <c r="D112" s="128" t="s">
        <v>12</v>
      </c>
      <c r="E112" s="129">
        <v>2229800</v>
      </c>
      <c r="F112" s="129"/>
    </row>
    <row r="113" spans="1:6" s="125" customFormat="1" ht="15.75" customHeight="1">
      <c r="A113" s="126"/>
      <c r="B113" s="126"/>
      <c r="C113" s="127">
        <v>4130</v>
      </c>
      <c r="D113" s="128" t="s">
        <v>207</v>
      </c>
      <c r="E113" s="129"/>
      <c r="F113" s="129">
        <v>2229800</v>
      </c>
    </row>
    <row r="114" spans="1:6" s="125" customFormat="1" ht="17.25" customHeight="1">
      <c r="A114" s="298" t="s">
        <v>343</v>
      </c>
      <c r="B114" s="298"/>
      <c r="C114" s="299"/>
      <c r="D114" s="300" t="s">
        <v>208</v>
      </c>
      <c r="E114" s="301">
        <f>SUM(E115,E136,E139)</f>
        <v>552510</v>
      </c>
      <c r="F114" s="301">
        <f>SUM(F115,F136,F139)</f>
        <v>552510</v>
      </c>
    </row>
    <row r="115" spans="1:6" s="125" customFormat="1" ht="17.25" customHeight="1">
      <c r="A115" s="178"/>
      <c r="B115" s="178">
        <v>85203</v>
      </c>
      <c r="C115" s="179"/>
      <c r="D115" s="180" t="s">
        <v>85</v>
      </c>
      <c r="E115" s="181">
        <f>SUM(E116:E116)</f>
        <v>532400</v>
      </c>
      <c r="F115" s="181">
        <f>SUM(F117:F135)</f>
        <v>532400</v>
      </c>
    </row>
    <row r="116" spans="1:6" s="125" customFormat="1" ht="43.5" customHeight="1">
      <c r="A116" s="126"/>
      <c r="B116" s="126"/>
      <c r="C116" s="127">
        <v>2110</v>
      </c>
      <c r="D116" s="128" t="s">
        <v>12</v>
      </c>
      <c r="E116" s="129">
        <v>532400</v>
      </c>
      <c r="F116" s="129"/>
    </row>
    <row r="117" spans="1:6" s="125" customFormat="1" ht="15.75" customHeight="1">
      <c r="A117" s="126"/>
      <c r="B117" s="126"/>
      <c r="C117" s="127">
        <v>3020</v>
      </c>
      <c r="D117" s="128" t="s">
        <v>141</v>
      </c>
      <c r="E117" s="129"/>
      <c r="F117" s="129">
        <v>500</v>
      </c>
    </row>
    <row r="118" spans="1:6" s="125" customFormat="1" ht="15.75" customHeight="1">
      <c r="A118" s="126"/>
      <c r="B118" s="126"/>
      <c r="C118" s="127">
        <v>4010</v>
      </c>
      <c r="D118" s="128" t="s">
        <v>142</v>
      </c>
      <c r="E118" s="129"/>
      <c r="F118" s="129">
        <v>300865</v>
      </c>
    </row>
    <row r="119" spans="1:6" s="125" customFormat="1" ht="15.75" customHeight="1">
      <c r="A119" s="126"/>
      <c r="B119" s="126"/>
      <c r="C119" s="127">
        <v>4040</v>
      </c>
      <c r="D119" s="128" t="s">
        <v>143</v>
      </c>
      <c r="E119" s="129"/>
      <c r="F119" s="129">
        <v>21364</v>
      </c>
    </row>
    <row r="120" spans="1:6" s="125" customFormat="1" ht="15.75" customHeight="1">
      <c r="A120" s="126"/>
      <c r="B120" s="126"/>
      <c r="C120" s="127">
        <v>4110</v>
      </c>
      <c r="D120" s="128" t="s">
        <v>144</v>
      </c>
      <c r="E120" s="129"/>
      <c r="F120" s="129">
        <v>51798</v>
      </c>
    </row>
    <row r="121" spans="1:6" s="125" customFormat="1" ht="15.75" customHeight="1">
      <c r="A121" s="126"/>
      <c r="B121" s="126"/>
      <c r="C121" s="127">
        <v>4120</v>
      </c>
      <c r="D121" s="128" t="s">
        <v>145</v>
      </c>
      <c r="E121" s="129"/>
      <c r="F121" s="129">
        <v>7268</v>
      </c>
    </row>
    <row r="122" spans="1:6" s="125" customFormat="1" ht="15.75" customHeight="1">
      <c r="A122" s="126"/>
      <c r="B122" s="126"/>
      <c r="C122" s="127">
        <v>4170</v>
      </c>
      <c r="D122" s="128" t="s">
        <v>147</v>
      </c>
      <c r="E122" s="129"/>
      <c r="F122" s="129">
        <v>200</v>
      </c>
    </row>
    <row r="123" spans="1:6" s="125" customFormat="1" ht="15.75" customHeight="1">
      <c r="A123" s="126"/>
      <c r="B123" s="126"/>
      <c r="C123" s="127">
        <v>4210</v>
      </c>
      <c r="D123" s="128" t="s">
        <v>136</v>
      </c>
      <c r="E123" s="129"/>
      <c r="F123" s="129">
        <v>42002</v>
      </c>
    </row>
    <row r="124" spans="1:6" s="125" customFormat="1" ht="15.75" customHeight="1">
      <c r="A124" s="126"/>
      <c r="B124" s="126"/>
      <c r="C124" s="127">
        <v>4220</v>
      </c>
      <c r="D124" s="128" t="s">
        <v>186</v>
      </c>
      <c r="E124" s="129"/>
      <c r="F124" s="129">
        <v>10120</v>
      </c>
    </row>
    <row r="125" spans="1:6" s="125" customFormat="1" ht="15.75" customHeight="1">
      <c r="A125" s="126"/>
      <c r="B125" s="126"/>
      <c r="C125" s="127">
        <v>4260</v>
      </c>
      <c r="D125" s="128" t="s">
        <v>148</v>
      </c>
      <c r="E125" s="129"/>
      <c r="F125" s="129">
        <v>10000</v>
      </c>
    </row>
    <row r="126" spans="1:6" s="125" customFormat="1" ht="15.75" customHeight="1">
      <c r="A126" s="126"/>
      <c r="B126" s="126"/>
      <c r="C126" s="127">
        <v>4270</v>
      </c>
      <c r="D126" s="128" t="s">
        <v>149</v>
      </c>
      <c r="E126" s="129"/>
      <c r="F126" s="129">
        <v>13912</v>
      </c>
    </row>
    <row r="127" spans="1:6" s="125" customFormat="1" ht="15.75" customHeight="1">
      <c r="A127" s="126"/>
      <c r="B127" s="126"/>
      <c r="C127" s="127">
        <v>4280</v>
      </c>
      <c r="D127" s="128" t="s">
        <v>170</v>
      </c>
      <c r="E127" s="129"/>
      <c r="F127" s="129">
        <v>300</v>
      </c>
    </row>
    <row r="128" spans="1:6" s="125" customFormat="1" ht="15.75" customHeight="1">
      <c r="A128" s="126"/>
      <c r="B128" s="126"/>
      <c r="C128" s="127">
        <v>4300</v>
      </c>
      <c r="D128" s="128" t="s">
        <v>129</v>
      </c>
      <c r="E128" s="129"/>
      <c r="F128" s="129">
        <v>49003</v>
      </c>
    </row>
    <row r="129" spans="1:6" s="125" customFormat="1" ht="15.75" customHeight="1">
      <c r="A129" s="126"/>
      <c r="B129" s="126"/>
      <c r="C129" s="127">
        <v>4360</v>
      </c>
      <c r="D129" s="128" t="s">
        <v>301</v>
      </c>
      <c r="E129" s="129"/>
      <c r="F129" s="129">
        <v>3850</v>
      </c>
    </row>
    <row r="130" spans="1:6" s="125" customFormat="1" ht="15.75" customHeight="1">
      <c r="A130" s="126"/>
      <c r="B130" s="126"/>
      <c r="C130" s="127">
        <v>4410</v>
      </c>
      <c r="D130" s="128" t="s">
        <v>151</v>
      </c>
      <c r="E130" s="129"/>
      <c r="F130" s="129">
        <v>2000</v>
      </c>
    </row>
    <row r="131" spans="1:6" s="125" customFormat="1" ht="15.75" customHeight="1">
      <c r="A131" s="126"/>
      <c r="B131" s="126"/>
      <c r="C131" s="127">
        <v>4430</v>
      </c>
      <c r="D131" s="128" t="s">
        <v>152</v>
      </c>
      <c r="E131" s="129"/>
      <c r="F131" s="129">
        <v>700</v>
      </c>
    </row>
    <row r="132" spans="1:6" s="125" customFormat="1" ht="15.75" customHeight="1">
      <c r="A132" s="126"/>
      <c r="B132" s="126"/>
      <c r="C132" s="127">
        <v>4440</v>
      </c>
      <c r="D132" s="128" t="s">
        <v>153</v>
      </c>
      <c r="E132" s="129"/>
      <c r="F132" s="129">
        <v>7658</v>
      </c>
    </row>
    <row r="133" spans="1:6" s="125" customFormat="1" ht="15.75" customHeight="1">
      <c r="A133" s="126"/>
      <c r="B133" s="126"/>
      <c r="C133" s="127">
        <v>4480</v>
      </c>
      <c r="D133" s="128" t="s">
        <v>154</v>
      </c>
      <c r="E133" s="129"/>
      <c r="F133" s="129">
        <v>3800</v>
      </c>
    </row>
    <row r="134" spans="1:6" s="125" customFormat="1" ht="15.75" customHeight="1">
      <c r="A134" s="126"/>
      <c r="B134" s="126"/>
      <c r="C134" s="127">
        <v>4520</v>
      </c>
      <c r="D134" s="128" t="s">
        <v>156</v>
      </c>
      <c r="E134" s="129"/>
      <c r="F134" s="129">
        <v>3100</v>
      </c>
    </row>
    <row r="135" spans="1:6" s="125" customFormat="1" ht="31.5" customHeight="1">
      <c r="A135" s="126"/>
      <c r="B135" s="126"/>
      <c r="C135" s="127">
        <v>4700</v>
      </c>
      <c r="D135" s="128" t="s">
        <v>302</v>
      </c>
      <c r="E135" s="129"/>
      <c r="F135" s="129">
        <v>3960</v>
      </c>
    </row>
    <row r="136" spans="1:6" s="125" customFormat="1" ht="59.25" customHeight="1">
      <c r="A136" s="178"/>
      <c r="B136" s="178" t="s">
        <v>404</v>
      </c>
      <c r="C136" s="179"/>
      <c r="D136" s="269" t="s">
        <v>402</v>
      </c>
      <c r="E136" s="181">
        <f>SUM(E137:E137)</f>
        <v>110</v>
      </c>
      <c r="F136" s="181">
        <f>SUM(F138:F138)</f>
        <v>110</v>
      </c>
    </row>
    <row r="137" spans="1:6" s="125" customFormat="1" ht="43.5" customHeight="1">
      <c r="A137" s="126"/>
      <c r="B137" s="126"/>
      <c r="C137" s="127">
        <v>2110</v>
      </c>
      <c r="D137" s="128" t="s">
        <v>12</v>
      </c>
      <c r="E137" s="129">
        <v>110</v>
      </c>
      <c r="F137" s="129"/>
    </row>
    <row r="138" spans="1:6" s="125" customFormat="1" ht="15.75" customHeight="1">
      <c r="A138" s="126"/>
      <c r="B138" s="126"/>
      <c r="C138" s="127">
        <v>4130</v>
      </c>
      <c r="D138" s="128" t="s">
        <v>207</v>
      </c>
      <c r="E138" s="129"/>
      <c r="F138" s="129">
        <v>110</v>
      </c>
    </row>
    <row r="139" spans="1:6" s="125" customFormat="1" ht="17.25" customHeight="1">
      <c r="A139" s="178"/>
      <c r="B139" s="178" t="s">
        <v>304</v>
      </c>
      <c r="C139" s="179"/>
      <c r="D139" s="180" t="s">
        <v>305</v>
      </c>
      <c r="E139" s="181">
        <f>SUM(E140:E140)</f>
        <v>20000</v>
      </c>
      <c r="F139" s="181">
        <f>SUM(F141:F141)</f>
        <v>20000</v>
      </c>
    </row>
    <row r="140" spans="1:6" s="125" customFormat="1" ht="43.5" customHeight="1">
      <c r="A140" s="126"/>
      <c r="B140" s="126"/>
      <c r="C140" s="127">
        <v>2110</v>
      </c>
      <c r="D140" s="128" t="s">
        <v>12</v>
      </c>
      <c r="E140" s="129">
        <v>20000</v>
      </c>
      <c r="F140" s="129"/>
    </row>
    <row r="141" spans="1:6" s="125" customFormat="1" ht="15.75" customHeight="1">
      <c r="A141" s="126"/>
      <c r="B141" s="126"/>
      <c r="C141" s="127">
        <v>3110</v>
      </c>
      <c r="D141" s="128" t="s">
        <v>211</v>
      </c>
      <c r="E141" s="129"/>
      <c r="F141" s="129">
        <v>20000</v>
      </c>
    </row>
    <row r="142" spans="1:6" s="125" customFormat="1" ht="17.25" customHeight="1">
      <c r="A142" s="298">
        <v>853</v>
      </c>
      <c r="B142" s="298"/>
      <c r="C142" s="299"/>
      <c r="D142" s="300" t="s">
        <v>89</v>
      </c>
      <c r="E142" s="301">
        <f>SUM(E143)</f>
        <v>128000</v>
      </c>
      <c r="F142" s="301">
        <f>SUM(F143)</f>
        <v>128000</v>
      </c>
    </row>
    <row r="143" spans="1:6" s="125" customFormat="1" ht="17.25" customHeight="1">
      <c r="A143" s="178"/>
      <c r="B143" s="178">
        <v>85321</v>
      </c>
      <c r="C143" s="179"/>
      <c r="D143" s="180" t="s">
        <v>91</v>
      </c>
      <c r="E143" s="181">
        <f>SUM(E144)</f>
        <v>128000</v>
      </c>
      <c r="F143" s="181">
        <f>SUM(F144:F152)</f>
        <v>128000</v>
      </c>
    </row>
    <row r="144" spans="1:6" s="125" customFormat="1" ht="42.75" customHeight="1">
      <c r="A144" s="126"/>
      <c r="B144" s="126"/>
      <c r="C144" s="127">
        <v>2110</v>
      </c>
      <c r="D144" s="128" t="s">
        <v>12</v>
      </c>
      <c r="E144" s="129">
        <v>128000</v>
      </c>
      <c r="F144" s="129"/>
    </row>
    <row r="145" spans="1:6" s="125" customFormat="1" ht="15.75" customHeight="1">
      <c r="A145" s="126"/>
      <c r="B145" s="126"/>
      <c r="C145" s="127">
        <v>4010</v>
      </c>
      <c r="D145" s="128" t="s">
        <v>142</v>
      </c>
      <c r="E145" s="129"/>
      <c r="F145" s="129">
        <v>43013</v>
      </c>
    </row>
    <row r="146" spans="1:6" s="125" customFormat="1" ht="15.75" customHeight="1">
      <c r="A146" s="126"/>
      <c r="B146" s="126"/>
      <c r="C146" s="127">
        <v>4040</v>
      </c>
      <c r="D146" s="128" t="s">
        <v>143</v>
      </c>
      <c r="E146" s="129"/>
      <c r="F146" s="129">
        <v>3868</v>
      </c>
    </row>
    <row r="147" spans="1:6" s="125" customFormat="1" ht="15.75" customHeight="1">
      <c r="A147" s="126"/>
      <c r="B147" s="126"/>
      <c r="C147" s="127">
        <v>4110</v>
      </c>
      <c r="D147" s="128" t="s">
        <v>144</v>
      </c>
      <c r="E147" s="129"/>
      <c r="F147" s="129">
        <v>9101</v>
      </c>
    </row>
    <row r="148" spans="1:6" s="125" customFormat="1" ht="15.75" customHeight="1">
      <c r="A148" s="126"/>
      <c r="B148" s="126"/>
      <c r="C148" s="127">
        <v>4120</v>
      </c>
      <c r="D148" s="128" t="s">
        <v>145</v>
      </c>
      <c r="E148" s="129"/>
      <c r="F148" s="129">
        <v>819</v>
      </c>
    </row>
    <row r="149" spans="1:6" s="125" customFormat="1" ht="15.75" customHeight="1">
      <c r="A149" s="126"/>
      <c r="B149" s="126"/>
      <c r="C149" s="127">
        <v>4170</v>
      </c>
      <c r="D149" s="128" t="s">
        <v>147</v>
      </c>
      <c r="E149" s="129"/>
      <c r="F149" s="129">
        <v>23593</v>
      </c>
    </row>
    <row r="150" spans="1:6" s="125" customFormat="1" ht="15.75" customHeight="1">
      <c r="A150" s="126"/>
      <c r="B150" s="126"/>
      <c r="C150" s="127">
        <v>4210</v>
      </c>
      <c r="D150" s="128" t="s">
        <v>136</v>
      </c>
      <c r="E150" s="129"/>
      <c r="F150" s="129">
        <v>4000</v>
      </c>
    </row>
    <row r="151" spans="1:6" s="125" customFormat="1" ht="15.75" customHeight="1">
      <c r="A151" s="126"/>
      <c r="B151" s="126"/>
      <c r="C151" s="127">
        <v>4300</v>
      </c>
      <c r="D151" s="128" t="s">
        <v>129</v>
      </c>
      <c r="E151" s="129"/>
      <c r="F151" s="129">
        <v>42512</v>
      </c>
    </row>
    <row r="152" spans="1:6" s="125" customFormat="1" ht="15.75" customHeight="1">
      <c r="A152" s="126"/>
      <c r="B152" s="126"/>
      <c r="C152" s="127">
        <v>4440</v>
      </c>
      <c r="D152" s="128" t="s">
        <v>153</v>
      </c>
      <c r="E152" s="129"/>
      <c r="F152" s="129">
        <v>1094</v>
      </c>
    </row>
    <row r="153" spans="1:6" s="125" customFormat="1" ht="20.25" customHeight="1">
      <c r="A153" s="432" t="s">
        <v>306</v>
      </c>
      <c r="B153" s="433"/>
      <c r="C153" s="433"/>
      <c r="D153" s="434"/>
      <c r="E153" s="297">
        <f>SUM(E5,E9,E28,E57,E71,E104,E110,E114,E142,)</f>
        <v>11019135</v>
      </c>
      <c r="F153" s="297">
        <f>SUM(F5,F9,F28,F57,F71,F104,F110,F114,F142,)</f>
        <v>11019135</v>
      </c>
    </row>
    <row r="154" spans="1:6" ht="15.75" customHeight="1"/>
    <row r="155" spans="1:6" ht="15.75" customHeight="1"/>
    <row r="156" spans="1:6" s="131" customFormat="1" ht="15.75" customHeight="1"/>
    <row r="157" spans="1:6" s="131" customFormat="1" ht="15.75" customHeight="1"/>
    <row r="158" spans="1:6" s="131" customFormat="1" ht="15.75" customHeight="1"/>
    <row r="159" spans="1:6" ht="15.75" customHeight="1"/>
    <row r="160" spans="1:6" ht="15.75" customHeight="1"/>
    <row r="161" ht="15.75" customHeight="1"/>
    <row r="162" ht="15.75" customHeight="1"/>
    <row r="163" ht="15.75" customHeight="1"/>
    <row r="164" ht="15.75" customHeight="1"/>
  </sheetData>
  <sheetProtection algorithmName="SHA-512" hashValue="GhUtWBvsDn3dDINC+M8R+4FElkGll/sXrvOGvTfZVeVuWeADdzG/3U447GHWPaneV3Pz+DKINfcEJtpHiajrNw==" saltValue="BzndXuMgNtpQuund7yB4Bw==" spinCount="100000" sheet="1" objects="1" scenarios="1" formatColumns="0" formatRows="0"/>
  <mergeCells count="2">
    <mergeCell ref="A2:F2"/>
    <mergeCell ref="A153:D153"/>
  </mergeCells>
  <pageMargins left="0.68" right="0.27559055118110237" top="1.23" bottom="1.0900000000000001" header="0.56000000000000005" footer="0.37"/>
  <pageSetup paperSize="9" scale="95" fitToWidth="0" fitToHeight="4" orientation="portrait" horizontalDpi="4294967295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B4:G13"/>
  <sheetViews>
    <sheetView workbookViewId="0">
      <selection activeCell="E26" sqref="E26"/>
    </sheetView>
  </sheetViews>
  <sheetFormatPr defaultRowHeight="12"/>
  <cols>
    <col min="1" max="1" width="3.6640625" style="132" customWidth="1"/>
    <col min="2" max="2" width="7.83203125" style="137" customWidth="1"/>
    <col min="3" max="3" width="9.83203125" style="137" customWidth="1"/>
    <col min="4" max="4" width="10.83203125" style="137" customWidth="1"/>
    <col min="5" max="5" width="47" style="132" customWidth="1"/>
    <col min="6" max="7" width="17" style="132" customWidth="1"/>
    <col min="8" max="16384" width="9.33203125" style="132"/>
  </cols>
  <sheetData>
    <row r="4" spans="2:7" ht="31.5" customHeight="1">
      <c r="B4" s="435" t="s">
        <v>341</v>
      </c>
      <c r="C4" s="435"/>
      <c r="D4" s="435"/>
      <c r="E4" s="435"/>
      <c r="F4" s="435"/>
      <c r="G4" s="435"/>
    </row>
    <row r="6" spans="2:7" s="133" customFormat="1" ht="24" customHeight="1">
      <c r="B6" s="302" t="s">
        <v>0</v>
      </c>
      <c r="C6" s="302" t="s">
        <v>1</v>
      </c>
      <c r="D6" s="302" t="s">
        <v>297</v>
      </c>
      <c r="E6" s="302" t="s">
        <v>298</v>
      </c>
      <c r="F6" s="302" t="s">
        <v>299</v>
      </c>
      <c r="G6" s="302" t="s">
        <v>300</v>
      </c>
    </row>
    <row r="7" spans="2:7" s="134" customFormat="1" ht="19.5" customHeight="1">
      <c r="B7" s="304">
        <v>750</v>
      </c>
      <c r="C7" s="304"/>
      <c r="D7" s="304"/>
      <c r="E7" s="305" t="s">
        <v>174</v>
      </c>
      <c r="F7" s="306">
        <f>SUM(F8)</f>
        <v>18000</v>
      </c>
      <c r="G7" s="306">
        <f>SUM(G8)</f>
        <v>18000</v>
      </c>
    </row>
    <row r="8" spans="2:7" s="133" customFormat="1" ht="19.5" customHeight="1">
      <c r="B8" s="153"/>
      <c r="C8" s="153">
        <v>75011</v>
      </c>
      <c r="D8" s="153"/>
      <c r="E8" s="154" t="s">
        <v>175</v>
      </c>
      <c r="F8" s="155">
        <f>SUM(F9)</f>
        <v>18000</v>
      </c>
      <c r="G8" s="155">
        <f>SUM(G10:G12)</f>
        <v>18000</v>
      </c>
    </row>
    <row r="9" spans="2:7" s="133" customFormat="1" ht="55.5" customHeight="1">
      <c r="B9" s="135"/>
      <c r="C9" s="135"/>
      <c r="D9" s="135">
        <v>2120</v>
      </c>
      <c r="E9" s="12" t="s">
        <v>43</v>
      </c>
      <c r="F9" s="136">
        <v>18000</v>
      </c>
      <c r="G9" s="136"/>
    </row>
    <row r="10" spans="2:7" s="133" customFormat="1" ht="19.5" customHeight="1">
      <c r="B10" s="135"/>
      <c r="C10" s="135"/>
      <c r="D10" s="135">
        <v>4010</v>
      </c>
      <c r="E10" s="12" t="s">
        <v>142</v>
      </c>
      <c r="F10" s="136"/>
      <c r="G10" s="136">
        <v>15040</v>
      </c>
    </row>
    <row r="11" spans="2:7" s="133" customFormat="1" ht="19.5" customHeight="1">
      <c r="B11" s="135"/>
      <c r="C11" s="135"/>
      <c r="D11" s="135">
        <v>4110</v>
      </c>
      <c r="E11" s="12" t="s">
        <v>144</v>
      </c>
      <c r="F11" s="136"/>
      <c r="G11" s="136">
        <v>2585</v>
      </c>
    </row>
    <row r="12" spans="2:7" s="133" customFormat="1" ht="19.5" customHeight="1">
      <c r="B12" s="135"/>
      <c r="C12" s="135"/>
      <c r="D12" s="135">
        <v>4120</v>
      </c>
      <c r="E12" s="12" t="s">
        <v>145</v>
      </c>
      <c r="F12" s="136"/>
      <c r="G12" s="136">
        <v>375</v>
      </c>
    </row>
    <row r="13" spans="2:7" s="133" customFormat="1" ht="21.75" customHeight="1">
      <c r="B13" s="436" t="s">
        <v>306</v>
      </c>
      <c r="C13" s="437"/>
      <c r="D13" s="437"/>
      <c r="E13" s="438"/>
      <c r="F13" s="303">
        <f>SUM(F7)</f>
        <v>18000</v>
      </c>
      <c r="G13" s="303">
        <f>SUM(G7)</f>
        <v>18000</v>
      </c>
    </row>
  </sheetData>
  <sheetProtection algorithmName="SHA-512" hashValue="Q10aUTAMp8Lw16ZCt+eo47xkWn1Jmhbxu+bkm8Io8Ed0e7BSBzlVEsYj84rkouqP0xIl7YEuxzFNOzfQMRtLQQ==" saltValue="6MEhpipZW9z5euFfGhKEVg==" spinCount="100000" sheet="1" objects="1" scenarios="1" formatColumns="0" formatRows="0"/>
  <mergeCells count="2">
    <mergeCell ref="B4:G4"/>
    <mergeCell ref="B13:E13"/>
  </mergeCells>
  <pageMargins left="0.45" right="0.70866141732283472" top="1.35" bottom="0.74803149606299213" header="0.6" footer="0.31496062992125984"/>
  <pageSetup paperSize="9" scale="95" orientation="portrait" horizontalDpi="4294967295" r:id="rId1"/>
  <headerFooter alignWithMargins="0">
    <oddHeader>&amp;R&amp;10Tabela Nr 6
do uchwały Nr ...............
Rady Powiatu w Otwocku
z dnia .........................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B1:G36"/>
  <sheetViews>
    <sheetView zoomScaleNormal="100" workbookViewId="0">
      <pane ySplit="4" topLeftCell="A5" activePane="bottomLeft" state="frozen"/>
      <selection activeCell="F21" sqref="F21"/>
      <selection pane="bottomLeft" activeCell="M10" sqref="M10"/>
    </sheetView>
  </sheetViews>
  <sheetFormatPr defaultRowHeight="12"/>
  <cols>
    <col min="1" max="1" width="5.1640625" style="141" customWidth="1"/>
    <col min="2" max="2" width="6.33203125" style="138" customWidth="1"/>
    <col min="3" max="3" width="9.33203125" style="138" customWidth="1"/>
    <col min="4" max="4" width="9.83203125" style="138" customWidth="1"/>
    <col min="5" max="5" width="57.33203125" style="139" customWidth="1"/>
    <col min="6" max="7" width="14.5" style="140" customWidth="1"/>
    <col min="8" max="16384" width="9.33203125" style="141"/>
  </cols>
  <sheetData>
    <row r="1" spans="2:7" ht="16.5" customHeight="1"/>
    <row r="2" spans="2:7" ht="29.25" customHeight="1">
      <c r="B2" s="439" t="s">
        <v>340</v>
      </c>
      <c r="C2" s="439"/>
      <c r="D2" s="439"/>
      <c r="E2" s="439"/>
      <c r="F2" s="439"/>
      <c r="G2" s="439"/>
    </row>
    <row r="3" spans="2:7" ht="15.75" customHeight="1">
      <c r="B3" s="142"/>
      <c r="C3" s="142"/>
      <c r="D3" s="142"/>
      <c r="E3" s="142"/>
      <c r="F3" s="142"/>
      <c r="G3" s="142"/>
    </row>
    <row r="4" spans="2:7" s="143" customFormat="1" ht="33.75" customHeight="1">
      <c r="B4" s="308" t="s">
        <v>0</v>
      </c>
      <c r="C4" s="308" t="s">
        <v>1</v>
      </c>
      <c r="D4" s="308" t="s">
        <v>297</v>
      </c>
      <c r="E4" s="309" t="s">
        <v>298</v>
      </c>
      <c r="F4" s="310" t="s">
        <v>299</v>
      </c>
      <c r="G4" s="310" t="s">
        <v>300</v>
      </c>
    </row>
    <row r="5" spans="2:7" s="143" customFormat="1" ht="17.25" customHeight="1">
      <c r="B5" s="307">
        <v>600</v>
      </c>
      <c r="C5" s="307"/>
      <c r="D5" s="307"/>
      <c r="E5" s="312" t="s">
        <v>138</v>
      </c>
      <c r="F5" s="313">
        <f>SUM(F6,F8)</f>
        <v>3570000</v>
      </c>
      <c r="G5" s="313">
        <f>SUM(G6,G8)</f>
        <v>200000</v>
      </c>
    </row>
    <row r="6" spans="2:7" s="144" customFormat="1" ht="17.25" customHeight="1">
      <c r="B6" s="175"/>
      <c r="C6" s="175">
        <v>60004</v>
      </c>
      <c r="D6" s="175"/>
      <c r="E6" s="176" t="s">
        <v>139</v>
      </c>
      <c r="F6" s="177"/>
      <c r="G6" s="177">
        <f>SUM(G7)</f>
        <v>200000</v>
      </c>
    </row>
    <row r="7" spans="2:7" s="144" customFormat="1" ht="46.5" customHeight="1">
      <c r="B7" s="145"/>
      <c r="C7" s="145"/>
      <c r="D7" s="145">
        <v>2310</v>
      </c>
      <c r="E7" s="146" t="s">
        <v>140</v>
      </c>
      <c r="F7" s="147"/>
      <c r="G7" s="211">
        <v>200000</v>
      </c>
    </row>
    <row r="8" spans="2:7" s="144" customFormat="1" ht="17.25" customHeight="1">
      <c r="B8" s="175"/>
      <c r="C8" s="175">
        <v>60014</v>
      </c>
      <c r="D8" s="175"/>
      <c r="E8" s="176" t="s">
        <v>22</v>
      </c>
      <c r="F8" s="177">
        <f>SUM(F9:F10)</f>
        <v>3570000</v>
      </c>
      <c r="G8" s="177"/>
    </row>
    <row r="9" spans="2:7" s="144" customFormat="1" ht="57.75" customHeight="1">
      <c r="B9" s="145"/>
      <c r="C9" s="145"/>
      <c r="D9" s="145">
        <v>6300</v>
      </c>
      <c r="E9" s="146" t="s">
        <v>25</v>
      </c>
      <c r="F9" s="211">
        <v>3520000</v>
      </c>
      <c r="G9" s="147"/>
    </row>
    <row r="10" spans="2:7" s="144" customFormat="1" ht="57.75" customHeight="1">
      <c r="B10" s="145"/>
      <c r="C10" s="145"/>
      <c r="D10" s="145">
        <v>6630</v>
      </c>
      <c r="E10" s="148" t="s">
        <v>307</v>
      </c>
      <c r="F10" s="211">
        <v>50000</v>
      </c>
      <c r="G10" s="147"/>
    </row>
    <row r="11" spans="2:7" s="143" customFormat="1" ht="17.25" customHeight="1">
      <c r="B11" s="307">
        <v>750</v>
      </c>
      <c r="C11" s="307"/>
      <c r="D11" s="307"/>
      <c r="E11" s="312" t="s">
        <v>174</v>
      </c>
      <c r="F11" s="313">
        <f>SUM(F12,F14)</f>
        <v>112126</v>
      </c>
      <c r="G11" s="313">
        <f>SUM(G12,G14)</f>
        <v>58499</v>
      </c>
    </row>
    <row r="12" spans="2:7" s="144" customFormat="1" ht="17.25" customHeight="1">
      <c r="B12" s="175"/>
      <c r="C12" s="175">
        <v>75020</v>
      </c>
      <c r="D12" s="175"/>
      <c r="E12" s="176" t="s">
        <v>178</v>
      </c>
      <c r="F12" s="177">
        <f>SUM(F13)</f>
        <v>112126</v>
      </c>
      <c r="G12" s="177"/>
    </row>
    <row r="13" spans="2:7" s="144" customFormat="1" ht="46.5" customHeight="1">
      <c r="B13" s="145"/>
      <c r="C13" s="145"/>
      <c r="D13" s="145">
        <v>2710</v>
      </c>
      <c r="E13" s="146" t="s">
        <v>49</v>
      </c>
      <c r="F13" s="211">
        <v>112126</v>
      </c>
      <c r="G13" s="147"/>
    </row>
    <row r="14" spans="2:7" s="144" customFormat="1" ht="17.25" customHeight="1">
      <c r="B14" s="175"/>
      <c r="C14" s="175">
        <v>75095</v>
      </c>
      <c r="D14" s="175"/>
      <c r="E14" s="176" t="s">
        <v>14</v>
      </c>
      <c r="F14" s="177"/>
      <c r="G14" s="177">
        <f>SUM(G15)</f>
        <v>58499</v>
      </c>
    </row>
    <row r="15" spans="2:7" s="144" customFormat="1" ht="59.25" customHeight="1">
      <c r="B15" s="145"/>
      <c r="C15" s="145"/>
      <c r="D15" s="145">
        <v>6639</v>
      </c>
      <c r="E15" s="146" t="s">
        <v>137</v>
      </c>
      <c r="F15" s="147"/>
      <c r="G15" s="211">
        <v>58499</v>
      </c>
    </row>
    <row r="16" spans="2:7" s="143" customFormat="1" ht="17.25" customHeight="1">
      <c r="B16" s="307">
        <v>852</v>
      </c>
      <c r="C16" s="307"/>
      <c r="D16" s="307"/>
      <c r="E16" s="312" t="s">
        <v>208</v>
      </c>
      <c r="F16" s="313">
        <f>SUM(F17,F21)</f>
        <v>320645</v>
      </c>
      <c r="G16" s="313">
        <f>SUM(G17,G21)</f>
        <v>538877</v>
      </c>
    </row>
    <row r="17" spans="2:7" s="144" customFormat="1" ht="17.25" customHeight="1">
      <c r="B17" s="175"/>
      <c r="C17" s="175">
        <v>85201</v>
      </c>
      <c r="D17" s="175"/>
      <c r="E17" s="176" t="s">
        <v>308</v>
      </c>
      <c r="F17" s="177">
        <f>SUM(F18:F19)</f>
        <v>136462</v>
      </c>
      <c r="G17" s="177">
        <f>SUM(G19:G20)</f>
        <v>247907</v>
      </c>
    </row>
    <row r="18" spans="2:7" s="144" customFormat="1" ht="46.5" customHeight="1">
      <c r="B18" s="145"/>
      <c r="C18" s="145"/>
      <c r="D18" s="145">
        <v>2320</v>
      </c>
      <c r="E18" s="146" t="s">
        <v>82</v>
      </c>
      <c r="F18" s="147">
        <v>136462</v>
      </c>
      <c r="G18" s="147"/>
    </row>
    <row r="19" spans="2:7" s="144" customFormat="1" ht="46.5" customHeight="1">
      <c r="B19" s="145"/>
      <c r="C19" s="145"/>
      <c r="D19" s="145">
        <v>2320</v>
      </c>
      <c r="E19" s="146" t="s">
        <v>209</v>
      </c>
      <c r="F19" s="147"/>
      <c r="G19" s="147">
        <v>98287</v>
      </c>
    </row>
    <row r="20" spans="2:7" s="144" customFormat="1" ht="46.5" customHeight="1">
      <c r="B20" s="145"/>
      <c r="C20" s="145"/>
      <c r="D20" s="145">
        <v>2330</v>
      </c>
      <c r="E20" s="146" t="s">
        <v>210</v>
      </c>
      <c r="F20" s="147"/>
      <c r="G20" s="147">
        <v>149620</v>
      </c>
    </row>
    <row r="21" spans="2:7" s="144" customFormat="1" ht="17.25" customHeight="1">
      <c r="B21" s="175"/>
      <c r="C21" s="175">
        <v>85204</v>
      </c>
      <c r="D21" s="175"/>
      <c r="E21" s="176" t="s">
        <v>87</v>
      </c>
      <c r="F21" s="177">
        <f>SUM(F22:F23)</f>
        <v>184183</v>
      </c>
      <c r="G21" s="177">
        <f>SUM(G22:G23)</f>
        <v>290970</v>
      </c>
    </row>
    <row r="22" spans="2:7" s="144" customFormat="1" ht="46.5" customHeight="1">
      <c r="B22" s="145"/>
      <c r="C22" s="145"/>
      <c r="D22" s="145">
        <v>2320</v>
      </c>
      <c r="E22" s="146" t="s">
        <v>82</v>
      </c>
      <c r="F22" s="147">
        <v>184183</v>
      </c>
      <c r="G22" s="147"/>
    </row>
    <row r="23" spans="2:7" s="144" customFormat="1" ht="46.5" customHeight="1">
      <c r="B23" s="145"/>
      <c r="C23" s="145"/>
      <c r="D23" s="145">
        <v>2320</v>
      </c>
      <c r="E23" s="146" t="s">
        <v>209</v>
      </c>
      <c r="F23" s="147"/>
      <c r="G23" s="147">
        <v>290970</v>
      </c>
    </row>
    <row r="24" spans="2:7" s="143" customFormat="1" ht="17.25" customHeight="1">
      <c r="B24" s="307">
        <v>853</v>
      </c>
      <c r="C24" s="307"/>
      <c r="D24" s="307"/>
      <c r="E24" s="312" t="s">
        <v>89</v>
      </c>
      <c r="F24" s="313">
        <f>SUM(F25)</f>
        <v>6576</v>
      </c>
      <c r="G24" s="313">
        <f>SUM(G25)</f>
        <v>2000</v>
      </c>
    </row>
    <row r="25" spans="2:7" s="144" customFormat="1" ht="17.25" customHeight="1">
      <c r="B25" s="175"/>
      <c r="C25" s="175">
        <v>85311</v>
      </c>
      <c r="D25" s="175"/>
      <c r="E25" s="176" t="s">
        <v>90</v>
      </c>
      <c r="F25" s="177">
        <f>SUM(F26)</f>
        <v>6576</v>
      </c>
      <c r="G25" s="177">
        <f>SUM(G26:G27)</f>
        <v>2000</v>
      </c>
    </row>
    <row r="26" spans="2:7" s="144" customFormat="1" ht="45" customHeight="1">
      <c r="B26" s="145"/>
      <c r="C26" s="145"/>
      <c r="D26" s="145">
        <v>2320</v>
      </c>
      <c r="E26" s="146" t="s">
        <v>82</v>
      </c>
      <c r="F26" s="147">
        <v>6576</v>
      </c>
      <c r="G26" s="147"/>
    </row>
    <row r="27" spans="2:7" s="144" customFormat="1" ht="45" customHeight="1">
      <c r="B27" s="145"/>
      <c r="C27" s="145"/>
      <c r="D27" s="145">
        <v>2320</v>
      </c>
      <c r="E27" s="146" t="s">
        <v>209</v>
      </c>
      <c r="F27" s="147"/>
      <c r="G27" s="147">
        <v>2000</v>
      </c>
    </row>
    <row r="28" spans="2:7" s="143" customFormat="1" ht="17.25" customHeight="1">
      <c r="B28" s="307">
        <v>900</v>
      </c>
      <c r="C28" s="307"/>
      <c r="D28" s="307"/>
      <c r="E28" s="312" t="s">
        <v>99</v>
      </c>
      <c r="F28" s="313"/>
      <c r="G28" s="313">
        <f>SUM(G29)</f>
        <v>10000</v>
      </c>
    </row>
    <row r="29" spans="2:7" s="144" customFormat="1" ht="17.25" customHeight="1">
      <c r="B29" s="175"/>
      <c r="C29" s="175">
        <v>90095</v>
      </c>
      <c r="D29" s="175"/>
      <c r="E29" s="176" t="s">
        <v>14</v>
      </c>
      <c r="F29" s="177"/>
      <c r="G29" s="177">
        <f>SUM(G30)</f>
        <v>10000</v>
      </c>
    </row>
    <row r="30" spans="2:7" s="144" customFormat="1" ht="43.5" customHeight="1">
      <c r="B30" s="145"/>
      <c r="C30" s="145"/>
      <c r="D30" s="145">
        <v>2710</v>
      </c>
      <c r="E30" s="146" t="s">
        <v>221</v>
      </c>
      <c r="F30" s="147"/>
      <c r="G30" s="211">
        <v>10000</v>
      </c>
    </row>
    <row r="31" spans="2:7" s="143" customFormat="1" ht="17.25" customHeight="1">
      <c r="B31" s="307">
        <v>921</v>
      </c>
      <c r="C31" s="307"/>
      <c r="D31" s="307"/>
      <c r="E31" s="312" t="s">
        <v>101</v>
      </c>
      <c r="F31" s="313">
        <f>SUM(F32,F34)</f>
        <v>110000</v>
      </c>
      <c r="G31" s="313">
        <f>SUM(G32,G34)</f>
        <v>10000</v>
      </c>
    </row>
    <row r="32" spans="2:7" s="144" customFormat="1" ht="17.25" customHeight="1">
      <c r="B32" s="175"/>
      <c r="C32" s="175">
        <v>92105</v>
      </c>
      <c r="D32" s="175"/>
      <c r="E32" s="176" t="s">
        <v>222</v>
      </c>
      <c r="F32" s="177"/>
      <c r="G32" s="177">
        <f>SUM(G33)</f>
        <v>10000</v>
      </c>
    </row>
    <row r="33" spans="2:7" s="144" customFormat="1" ht="44.25" customHeight="1">
      <c r="B33" s="145"/>
      <c r="C33" s="145"/>
      <c r="D33" s="145">
        <v>2710</v>
      </c>
      <c r="E33" s="146" t="s">
        <v>221</v>
      </c>
      <c r="F33" s="147"/>
      <c r="G33" s="147">
        <v>10000</v>
      </c>
    </row>
    <row r="34" spans="2:7" s="144" customFormat="1" ht="17.25" customHeight="1">
      <c r="B34" s="175"/>
      <c r="C34" s="175">
        <v>92116</v>
      </c>
      <c r="D34" s="175"/>
      <c r="E34" s="176" t="s">
        <v>102</v>
      </c>
      <c r="F34" s="177">
        <f>SUM(F35)</f>
        <v>110000</v>
      </c>
      <c r="G34" s="177"/>
    </row>
    <row r="35" spans="2:7" s="144" customFormat="1" ht="45.75" customHeight="1">
      <c r="B35" s="145"/>
      <c r="C35" s="145"/>
      <c r="D35" s="145">
        <v>2710</v>
      </c>
      <c r="E35" s="146" t="s">
        <v>49</v>
      </c>
      <c r="F35" s="147">
        <v>110000</v>
      </c>
      <c r="G35" s="147"/>
    </row>
    <row r="36" spans="2:7" s="144" customFormat="1" ht="22.5" customHeight="1">
      <c r="B36" s="440" t="s">
        <v>306</v>
      </c>
      <c r="C36" s="441"/>
      <c r="D36" s="441"/>
      <c r="E36" s="442"/>
      <c r="F36" s="311">
        <f>SUM(F5,F11,F16,F24,F28,F31)</f>
        <v>4119347</v>
      </c>
      <c r="G36" s="311">
        <f>SUM(G5,G11,G16,G24,G28,G31)</f>
        <v>819376</v>
      </c>
    </row>
  </sheetData>
  <sheetProtection algorithmName="SHA-512" hashValue="+YMLYKMWdMajP01ns8oKRwlpivViEdJtlebF6VEE81muMVajfDcVM7hrh9MshRYc7TgKsITtlsuGfbqZjIcjxg==" saltValue="uzqxMgUruMbjon0le2EXJQ==" spinCount="100000" sheet="1" objects="1" scenarios="1" formatColumns="0" formatRows="0"/>
  <mergeCells count="2">
    <mergeCell ref="B2:G2"/>
    <mergeCell ref="B36:E36"/>
  </mergeCells>
  <pageMargins left="0.39370078740157483" right="0.47244094488188981" top="1.56" bottom="1.32" header="0.8" footer="0.26"/>
  <pageSetup paperSize="9" scale="95" orientation="portrait" horizontalDpi="4294967295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B3:G15"/>
  <sheetViews>
    <sheetView workbookViewId="0">
      <selection activeCell="K12" sqref="K12"/>
    </sheetView>
  </sheetViews>
  <sheetFormatPr defaultRowHeight="12"/>
  <cols>
    <col min="1" max="1" width="4" style="132" customWidth="1"/>
    <col min="2" max="2" width="7.33203125" style="137" customWidth="1"/>
    <col min="3" max="3" width="9.5" style="137" customWidth="1"/>
    <col min="4" max="4" width="10.1640625" style="137" customWidth="1"/>
    <col min="5" max="5" width="54.5" style="132" customWidth="1"/>
    <col min="6" max="6" width="17.1640625" style="132" customWidth="1"/>
    <col min="7" max="7" width="17" style="132" customWidth="1"/>
    <col min="8" max="16384" width="9.33203125" style="132"/>
  </cols>
  <sheetData>
    <row r="3" spans="2:7" ht="41.25" customHeight="1">
      <c r="B3" s="435" t="s">
        <v>339</v>
      </c>
      <c r="C3" s="435"/>
      <c r="D3" s="435"/>
      <c r="E3" s="435"/>
      <c r="F3" s="435"/>
      <c r="G3" s="435"/>
    </row>
    <row r="4" spans="2:7" ht="19.5" customHeight="1"/>
    <row r="5" spans="2:7" s="133" customFormat="1" ht="21.75" customHeight="1">
      <c r="B5" s="149" t="s">
        <v>0</v>
      </c>
      <c r="C5" s="149" t="s">
        <v>1</v>
      </c>
      <c r="D5" s="149" t="s">
        <v>297</v>
      </c>
      <c r="E5" s="149" t="s">
        <v>298</v>
      </c>
      <c r="F5" s="149" t="s">
        <v>299</v>
      </c>
      <c r="G5" s="149" t="s">
        <v>300</v>
      </c>
    </row>
    <row r="6" spans="2:7" s="134" customFormat="1" ht="19.5" customHeight="1">
      <c r="B6" s="150">
        <v>900</v>
      </c>
      <c r="C6" s="150"/>
      <c r="D6" s="150"/>
      <c r="E6" s="151" t="s">
        <v>99</v>
      </c>
      <c r="F6" s="152">
        <f>SUM(F7)</f>
        <v>400000</v>
      </c>
      <c r="G6" s="152"/>
    </row>
    <row r="7" spans="2:7" s="133" customFormat="1" ht="32.25" customHeight="1">
      <c r="B7" s="153"/>
      <c r="C7" s="153">
        <v>90019</v>
      </c>
      <c r="D7" s="153"/>
      <c r="E7" s="154" t="s">
        <v>100</v>
      </c>
      <c r="F7" s="155">
        <f>SUM(F8)</f>
        <v>400000</v>
      </c>
      <c r="G7" s="155"/>
    </row>
    <row r="8" spans="2:7" s="133" customFormat="1" ht="19.5" customHeight="1">
      <c r="B8" s="135"/>
      <c r="C8" s="135"/>
      <c r="D8" s="156" t="s">
        <v>45</v>
      </c>
      <c r="E8" s="12" t="s">
        <v>46</v>
      </c>
      <c r="F8" s="136">
        <v>400000</v>
      </c>
      <c r="G8" s="136"/>
    </row>
    <row r="9" spans="2:7" s="134" customFormat="1" ht="19.5" customHeight="1">
      <c r="B9" s="157" t="s">
        <v>309</v>
      </c>
      <c r="C9" s="150"/>
      <c r="D9" s="157"/>
      <c r="E9" s="151" t="s">
        <v>138</v>
      </c>
      <c r="F9" s="152"/>
      <c r="G9" s="152">
        <f>SUM(G10)</f>
        <v>200000</v>
      </c>
    </row>
    <row r="10" spans="2:7" s="133" customFormat="1" ht="19.5" customHeight="1">
      <c r="B10" s="153"/>
      <c r="C10" s="158" t="s">
        <v>310</v>
      </c>
      <c r="D10" s="158"/>
      <c r="E10" s="176" t="s">
        <v>22</v>
      </c>
      <c r="F10" s="155"/>
      <c r="G10" s="155">
        <f>SUM(G11:G11)</f>
        <v>200000</v>
      </c>
    </row>
    <row r="11" spans="2:7" s="263" customFormat="1" ht="57.75" customHeight="1">
      <c r="B11" s="260"/>
      <c r="C11" s="260"/>
      <c r="D11" s="261" t="s">
        <v>311</v>
      </c>
      <c r="E11" s="270" t="s">
        <v>477</v>
      </c>
      <c r="F11" s="262"/>
      <c r="G11" s="262">
        <v>200000</v>
      </c>
    </row>
    <row r="12" spans="2:7" s="134" customFormat="1" ht="19.5" customHeight="1">
      <c r="B12" s="157" t="s">
        <v>343</v>
      </c>
      <c r="C12" s="150"/>
      <c r="D12" s="157"/>
      <c r="E12" s="151" t="s">
        <v>208</v>
      </c>
      <c r="F12" s="152"/>
      <c r="G12" s="152">
        <f>SUM(G13)</f>
        <v>200000</v>
      </c>
    </row>
    <row r="13" spans="2:7" s="133" customFormat="1" ht="19.5" customHeight="1">
      <c r="B13" s="153"/>
      <c r="C13" s="158" t="s">
        <v>459</v>
      </c>
      <c r="D13" s="158"/>
      <c r="E13" s="176" t="s">
        <v>212</v>
      </c>
      <c r="F13" s="155"/>
      <c r="G13" s="155">
        <f>SUM(G14)</f>
        <v>200000</v>
      </c>
    </row>
    <row r="14" spans="2:7" s="223" customFormat="1" ht="58.5" customHeight="1">
      <c r="B14" s="222"/>
      <c r="C14" s="222"/>
      <c r="D14" s="261" t="s">
        <v>311</v>
      </c>
      <c r="E14" s="287" t="s">
        <v>260</v>
      </c>
      <c r="F14" s="288"/>
      <c r="G14" s="262">
        <v>200000</v>
      </c>
    </row>
    <row r="15" spans="2:7" s="133" customFormat="1" ht="20.25" customHeight="1">
      <c r="B15" s="443" t="s">
        <v>306</v>
      </c>
      <c r="C15" s="443"/>
      <c r="D15" s="443"/>
      <c r="E15" s="443"/>
      <c r="F15" s="152">
        <f>SUM(F6,F9)</f>
        <v>400000</v>
      </c>
      <c r="G15" s="152">
        <f>SUM(G9,G12)</f>
        <v>400000</v>
      </c>
    </row>
  </sheetData>
  <sheetProtection algorithmName="SHA-512" hashValue="J/vfDlLIvhykUkJGiMoO6lqp47LU82JuFhO5/pcP93QM99B+4/eMYrx0k84MOmde4x56b7Gu2RZalLEG6z+JYg==" saltValue="BhV+emc8lQu+6XCfgFFqOA==" spinCount="100000" sheet="1" objects="1" scenarios="1" formatColumns="0" formatRows="0"/>
  <mergeCells count="2">
    <mergeCell ref="B3:G3"/>
    <mergeCell ref="B15:E15"/>
  </mergeCells>
  <pageMargins left="0.28000000000000003" right="0.45" top="1.47" bottom="0.74803149606299213" header="0.74" footer="0.31496062992125984"/>
  <pageSetup paperSize="9" scale="95" orientation="portrait" horizontalDpi="4294967295" r:id="rId1"/>
  <headerFooter alignWithMargins="0">
    <oddHeader>&amp;R&amp;10Tabela Nr 8
do uchwały Nr ...............
Rady Powiatu w Otwocku
z dnia 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Tab.1</vt:lpstr>
      <vt:lpstr>Tab.2</vt:lpstr>
      <vt:lpstr>Tab.2a</vt:lpstr>
      <vt:lpstr>Tab.3</vt:lpstr>
      <vt:lpstr>Tab.4</vt:lpstr>
      <vt:lpstr>Tab.5</vt:lpstr>
      <vt:lpstr>Tab.6</vt:lpstr>
      <vt:lpstr>Tab.7</vt:lpstr>
      <vt:lpstr>Tab.8</vt:lpstr>
      <vt:lpstr>Zał.1</vt:lpstr>
      <vt:lpstr>Zał.2</vt:lpstr>
      <vt:lpstr>Tab.2a!__xlnm.Print_Area_1</vt:lpstr>
      <vt:lpstr>Tab.1!Obszar_wydruku</vt:lpstr>
      <vt:lpstr>Tab.2!Obszar_wydruku</vt:lpstr>
      <vt:lpstr>Tab.2a!Obszar_wydruku</vt:lpstr>
      <vt:lpstr>Tab.5!Obszar_wydruku</vt:lpstr>
      <vt:lpstr>Zał.1!Obszar_wydruku</vt:lpstr>
      <vt:lpstr>Zał.2!Obszar_wydruku</vt:lpstr>
      <vt:lpstr>Tab.1!Tytuły_wydruku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Jolanta Wyszomirska</cp:lastModifiedBy>
  <cp:lastPrinted>2015-12-16T11:32:07Z</cp:lastPrinted>
  <dcterms:created xsi:type="dcterms:W3CDTF">2015-10-09T11:05:37Z</dcterms:created>
  <dcterms:modified xsi:type="dcterms:W3CDTF">2015-12-16T13:59:59Z</dcterms:modified>
</cp:coreProperties>
</file>