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6980" windowHeight="8895" tabRatio="714"/>
  </bookViews>
  <sheets>
    <sheet name="Tab.2a" sheetId="33" r:id="rId1"/>
    <sheet name="Tab.3" sheetId="24" r:id="rId2"/>
    <sheet name="Tab.5" sheetId="26" r:id="rId3"/>
    <sheet name="Tab.6" sheetId="32" r:id="rId4"/>
    <sheet name="Tab.8" sheetId="35" r:id="rId5"/>
  </sheets>
  <definedNames>
    <definedName name="__xlnm.Print_Area_1" localSheetId="0">Tab.2a!$A$2:$N$89</definedName>
    <definedName name="__xlnm.Print_Area_1" localSheetId="1">#REF!</definedName>
    <definedName name="__xlnm.Print_Area_1" localSheetId="4">#REF!</definedName>
    <definedName name="__xlnm.Print_Area_1">#REF!</definedName>
    <definedName name="_xlnm._FilterDatabase" localSheetId="2" hidden="1">Tab.5!$D$2:$D$159</definedName>
    <definedName name="_xlnm.Print_Area" localSheetId="0">Tab.2a!$A$1:$K$77</definedName>
    <definedName name="_xlnm.Print_Area" localSheetId="2">Tab.5!$A$1:$G$159</definedName>
    <definedName name="t" localSheetId="0">#REF!</definedName>
    <definedName name="t" localSheetId="1">#REF!</definedName>
    <definedName name="t" localSheetId="4">#REF!</definedName>
    <definedName name="t">#REF!</definedName>
  </definedNames>
  <calcPr calcId="125725"/>
</workbook>
</file>

<file path=xl/calcChain.xml><?xml version="1.0" encoding="utf-8"?>
<calcChain xmlns="http://schemas.openxmlformats.org/spreadsheetml/2006/main">
  <c r="G13" i="35"/>
  <c r="G12" s="1"/>
  <c r="G15" s="1"/>
  <c r="G10"/>
  <c r="G9" s="1"/>
  <c r="F7"/>
  <c r="F6" s="1"/>
  <c r="F15" s="1"/>
  <c r="K73" i="33" l="1"/>
  <c r="J73"/>
  <c r="I73"/>
  <c r="H73"/>
  <c r="G72"/>
  <c r="F72"/>
  <c r="F71"/>
  <c r="G70"/>
  <c r="F69"/>
  <c r="F70" s="1"/>
  <c r="G68"/>
  <c r="F68"/>
  <c r="F67"/>
  <c r="G66"/>
  <c r="F65"/>
  <c r="F64"/>
  <c r="F66" s="1"/>
  <c r="G63"/>
  <c r="F62"/>
  <c r="F63" s="1"/>
  <c r="G61"/>
  <c r="F61"/>
  <c r="F60"/>
  <c r="G59"/>
  <c r="F58"/>
  <c r="F59" s="1"/>
  <c r="G57"/>
  <c r="F57"/>
  <c r="F56"/>
  <c r="G55"/>
  <c r="F54"/>
  <c r="F53"/>
  <c r="F52"/>
  <c r="F51"/>
  <c r="F55" s="1"/>
  <c r="G50"/>
  <c r="F49"/>
  <c r="F48"/>
  <c r="F50" s="1"/>
  <c r="G47"/>
  <c r="F46"/>
  <c r="F47" s="1"/>
  <c r="G45"/>
  <c r="F44"/>
  <c r="F43"/>
  <c r="F42"/>
  <c r="F34"/>
  <c r="F33"/>
  <c r="F32"/>
  <c r="F31"/>
  <c r="F30"/>
  <c r="F27"/>
  <c r="F26"/>
  <c r="F25"/>
  <c r="F24"/>
  <c r="F23"/>
  <c r="F22"/>
  <c r="F21"/>
  <c r="F19"/>
  <c r="F18"/>
  <c r="F17"/>
  <c r="F15"/>
  <c r="F14"/>
  <c r="F13"/>
  <c r="F12"/>
  <c r="F45" s="1"/>
  <c r="F11"/>
  <c r="G8"/>
  <c r="G73" s="1"/>
  <c r="F7"/>
  <c r="F8" s="1"/>
  <c r="F73" l="1"/>
  <c r="G111" i="26" l="1"/>
  <c r="F13" i="32"/>
  <c r="F7"/>
  <c r="F8"/>
  <c r="G8"/>
  <c r="G7" s="1"/>
  <c r="G13" s="1"/>
  <c r="G67" i="26" l="1"/>
  <c r="G66" s="1"/>
  <c r="F67"/>
  <c r="F66" s="1"/>
  <c r="G119"/>
  <c r="G118" s="1"/>
  <c r="F119"/>
  <c r="F118" s="1"/>
  <c r="F111"/>
  <c r="G58" l="1"/>
  <c r="G149" l="1"/>
  <c r="G148" s="1"/>
  <c r="F149"/>
  <c r="F148" s="1"/>
  <c r="G127"/>
  <c r="G126" s="1"/>
  <c r="F127"/>
  <c r="F126" s="1"/>
  <c r="G123"/>
  <c r="G122" s="1"/>
  <c r="F123"/>
  <c r="F122" s="1"/>
  <c r="G108"/>
  <c r="F108"/>
  <c r="G78"/>
  <c r="G77" s="1"/>
  <c r="F78"/>
  <c r="F77" s="1"/>
  <c r="F58"/>
  <c r="G52"/>
  <c r="G51" s="1"/>
  <c r="F52"/>
  <c r="F51" s="1"/>
  <c r="G28"/>
  <c r="F28"/>
  <c r="G25"/>
  <c r="F25"/>
  <c r="G22"/>
  <c r="F22"/>
  <c r="G21"/>
  <c r="G10"/>
  <c r="G9" s="1"/>
  <c r="F10"/>
  <c r="F9" s="1"/>
  <c r="G6"/>
  <c r="F6"/>
  <c r="G5"/>
  <c r="F5"/>
  <c r="D26" i="24"/>
  <c r="D16"/>
  <c r="D11"/>
  <c r="D8"/>
  <c r="G159" i="26" l="1"/>
  <c r="F21"/>
  <c r="F159" s="1"/>
  <c r="D15" i="24"/>
</calcChain>
</file>

<file path=xl/sharedStrings.xml><?xml version="1.0" encoding="utf-8"?>
<sst xmlns="http://schemas.openxmlformats.org/spreadsheetml/2006/main" count="431" uniqueCount="283">
  <si>
    <t>Dział</t>
  </si>
  <si>
    <t>Rozdział</t>
  </si>
  <si>
    <t>§</t>
  </si>
  <si>
    <t>010</t>
  </si>
  <si>
    <t>Rolnictwo i łowiectwo</t>
  </si>
  <si>
    <t>01005</t>
  </si>
  <si>
    <t>Prace geodezyjno-urządzeniowe na potrzeby rolnictwa</t>
  </si>
  <si>
    <t>Zakup usług pozostałych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</si>
  <si>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</si>
  <si>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</si>
  <si>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</si>
  <si>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</si>
  <si>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</si>
  <si>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</si>
  <si>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</si>
  <si>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</si>
  <si>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</si>
  <si>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Zakup usług dostępu do sieci Internet</t>
  </si>
  <si>
    <t>Opłaty z tytułu zakupu usług telekomunikacyjnych świadczonych w ruchomej publicznej sieci telefonicznej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</si>
  <si>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</si>
  <si>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</si>
  <si>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</si>
  <si>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</si>
  <si>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</si>
  <si>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</si>
  <si>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</si>
  <si>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</si>
  <si>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</si>
  <si>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</si>
  <si>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</si>
  <si>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</si>
  <si>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</si>
  <si>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</si>
  <si>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</si>
  <si>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</si>
  <si>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</si>
  <si>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</si>
  <si>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</si>
  <si>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</si>
  <si>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</si>
  <si>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</si>
  <si>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</si>
  <si>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</si>
  <si>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</si>
  <si>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</si>
  <si>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</si>
  <si>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</si>
  <si>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Zakup usług obejmujących wykonanie ekspertyz, analiz i opinii</t>
  </si>
  <si>
    <t>Ochrona zdrowia</t>
  </si>
  <si>
    <t>Składki na ubezpieczenie zdrowotne oraz świadczenia dla osób nie objętych obowiązkiem ubezpieczenia zdrowotnego</t>
  </si>
  <si>
    <t>Składki na ubezpieczenie zdrowotne</t>
  </si>
  <si>
    <t>Pomoc społeczna</t>
  </si>
  <si>
    <t>Ośrodki wsparcia</t>
  </si>
  <si>
    <t>Pozostałe zadania w zakresie polityki społecznej</t>
  </si>
  <si>
    <t>Zespoły do spraw orzekania o niepełnosprawności</t>
  </si>
  <si>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</si>
  <si>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</si>
  <si>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</si>
  <si>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</si>
  <si>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</si>
  <si>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</si>
  <si>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</si>
  <si>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</si>
  <si>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</si>
  <si>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</si>
  <si>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</si>
  <si>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</si>
  <si>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</si>
  <si>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</si>
  <si>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</si>
  <si>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</si>
  <si>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</si>
  <si>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</si>
  <si>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</si>
  <si>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</si>
  <si>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</si>
  <si>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</si>
  <si>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</si>
  <si>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</si>
  <si>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</si>
  <si>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</si>
  <si>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</si>
  <si>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</si>
  <si>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</si>
  <si>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</si>
  <si>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</si>
  <si>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</si>
  <si>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</si>
  <si>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</si>
  <si>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</si>
  <si>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</si>
  <si>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</si>
  <si>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</si>
  <si>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</si>
  <si>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</si>
  <si>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</si>
  <si>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>Nazwa zadania</t>
  </si>
  <si>
    <t>9.</t>
  </si>
  <si>
    <t>Paragraf</t>
  </si>
  <si>
    <t>Wyszczególnienie</t>
  </si>
  <si>
    <t>Razem</t>
  </si>
  <si>
    <t>Dotacje celowe otrzymane z budżetu państwa na zadania bieżące z zakresu administracji rządowej oraz inne zadania zlecone ustawami realizowane przez powiat</t>
  </si>
  <si>
    <t>Opłaty z tytułu zakupu usług telekomunikacyjnych świadczonych w stacjonarnej publicznej sieci telefonicznej</t>
  </si>
  <si>
    <t>Szkolenia pracowników niebędących członkami korpusu służby cywilnej</t>
  </si>
  <si>
    <t>§ 955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</si>
  <si>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</si>
  <si>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</si>
  <si>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</si>
  <si>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</si>
  <si>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</si>
  <si>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</si>
  <si>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</si>
  <si>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</si>
  <si>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</si>
  <si>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 xml:space="preserve">Kwota </t>
  </si>
  <si>
    <t>Uposażenia żołnierzy zawodowych oraz funkcjonariuszy</t>
  </si>
  <si>
    <t>wydatki bieżące, w tym:</t>
  </si>
  <si>
    <t>wydatki bieżące na spłatę przejętych zobowiązań ZPZOZ</t>
  </si>
  <si>
    <t>Pozostałe należności żołnierzy zawodowych oraz funkcjonariuszy</t>
  </si>
  <si>
    <t xml:space="preserve">Wynik budżetu </t>
  </si>
  <si>
    <t>Dochody i wydatki związane z realizacją zadań z zakresu administracji rządowej i innych zadań zleconych jednostce samorządu terytorialnego odrębnymi ustawami na 2014 rok - po zmianach</t>
  </si>
  <si>
    <t>Przychody i rozchody budżetu w 2014 roku - po zmianach</t>
  </si>
  <si>
    <t>Gospodarka komunalna i ochrona środowiska</t>
  </si>
  <si>
    <t>75478</t>
  </si>
  <si>
    <t>Usuwanie skutków klęsk żywiołowych</t>
  </si>
  <si>
    <t>801</t>
  </si>
  <si>
    <t>Oświata i wychowanie</t>
  </si>
  <si>
    <t>80102</t>
  </si>
  <si>
    <t>Szkoły podstawowe specjalne</t>
  </si>
  <si>
    <t>Zakup pomocy naukowych, dydaktycznych i książek</t>
  </si>
  <si>
    <t>751</t>
  </si>
  <si>
    <t>75109</t>
  </si>
  <si>
    <t>Urzędy naczelnych organów władzy państwowej, kontroli i ochrony oraz sądownictwa</t>
  </si>
  <si>
    <t>Wybory do rad gmin, rad powiatów i sejmików województw, wybory wójtów, burmistrzów i prezydentów miast oraz referenda gminne, powiatowe i wojewódzkie</t>
  </si>
  <si>
    <t>Różne wydatki na rzecz osób fizycznych</t>
  </si>
  <si>
    <t>Podróze służbowe krajowe</t>
  </si>
  <si>
    <t>Dotacje celowe otrzymane z budżetu państwa na zadania bieżące realizowane przez powiat na podstawie porozumień z organami administracji rządowej</t>
  </si>
  <si>
    <t>Dochody i wydatki związane z realizacją zadań wykonywanych na mocy porozumień                                   z organami administracji rządowej na 2014 rok - po zmianach</t>
  </si>
  <si>
    <t>Plan wydatków majątkowych na 2014 rok - po zmianach</t>
  </si>
  <si>
    <t>Rozdz.</t>
  </si>
  <si>
    <t>Plan</t>
  </si>
  <si>
    <t>z tego:</t>
  </si>
  <si>
    <t>dochody własne</t>
  </si>
  <si>
    <t xml:space="preserve">kredyty, pożyczki, </t>
  </si>
  <si>
    <t>środki o których mowa w art. 5 ust. 1 pkt 2 i 3 uofp</t>
  </si>
  <si>
    <t>dotacje</t>
  </si>
  <si>
    <t>inne</t>
  </si>
  <si>
    <t>10.</t>
  </si>
  <si>
    <t>11.</t>
  </si>
  <si>
    <t>Dotacja dla Województwa Mazowieckiego na program pt. "Przyspieszenie wzrostu konkurencyjności województwa mazowieckiego przez budowanie społeczeństwa informacyjnego i gospodarki opartej na wiedzy poprzez stworzenie zintegrowanych baz wiedzy o Mazowszu"</t>
  </si>
  <si>
    <t>Razem Rozdział 15011</t>
  </si>
  <si>
    <t>Przebudowa i rozbudowa ciągu dróg powiatowych Nr 2715W, 2722W, 2713W w m. Otwock, Pogorzel, Stara Wieś (Etap I: Przebudowa na rondo skrzyżowania dróg powiatowych Nr 2713W i 2722W z dojazdami w m. Stara Wieś, gm. Celestynów)</t>
  </si>
  <si>
    <t>A. 527 133                           B. 275 000</t>
  </si>
  <si>
    <t>Przebudowa i rozbudowa ciągu dróg powiatowych Nr 2715W, 2722W, 2713W w m. Otwock, Pogorzel, Stara Wieś (Etap II: Przebudowa mostu na przepust na Strudze Pogorzelskiej w km 1+985 w ciągu drogi powiatowej Nr 2715W w Pogorzeli, gm. Celestynów)</t>
  </si>
  <si>
    <t>A. 136 700                   B. 87 500</t>
  </si>
  <si>
    <t>Przebudowa drogi powiatowej Nr 2768W - ul. Graniczna w Józefowie</t>
  </si>
  <si>
    <t>Przebudowa drogi powiatowej Nr 2766W - ul. 3 Maja w Józefowie</t>
  </si>
  <si>
    <t>Przebudowa drogi powiatowej Nr 2765W - ul. Piłsudskiego w Józefowie</t>
  </si>
  <si>
    <t>Przebudowa drogi powiatowej Nr 2765W - ul. Kołłątaja w Otwocku (projekt i budowa zatoki autobusowej)</t>
  </si>
  <si>
    <t>Opracowanie mapy podziałowej na przebudowę na rondo skrzyżowania dróg powiatowych Nr 2756W ul. Świderskiej i Nr 2765W ul. Kołłątaja i Staszica w Otwocku wraz z przebudową skrzyżowań z ul. Kołłątaja dróg gminnych: ul. Świderskiej i ul. Rzemieślniczej w Otwocku</t>
  </si>
  <si>
    <t>Przebudowa drogi powiatowej Nr 2715W - ul. Wawerska w Otwocku od ul. Portowej (od skrzyżowania z ul. Wiejską) do ronda im. Sybiraków w Otwocku</t>
  </si>
  <si>
    <t>Rozbudowa ul. Jana Pawła II w Otwocku i ul. Sikorskiego w Józefowie oraz budowy odcinka projektowanej ul. Sikorskiego na odcinku od km 0+000 do km 1+708,58 wraz z obiektem mostowym przez rzekę Świder na terenie gminy Otwock i Józefów, powiat otwocki</t>
  </si>
  <si>
    <t>Przebudowa drogi powiatowej Nr 2724W Karczew - Janów - Brzezinka - Łukówiec - Całowanie w Brzezince</t>
  </si>
  <si>
    <t>12.</t>
  </si>
  <si>
    <t>Przebudowa drogi powiatowej Nr 2771W - ul. Mickiewicza w Karczewie</t>
  </si>
  <si>
    <t>13.</t>
  </si>
  <si>
    <t>Opracowanie dokumentacji projektowo-kosztorysowej i budowa sygnalizacji świetlnej na skrzyżowaniu dróg powiatowych Nr 2772W - ul. Świderska i ul. Kard. Wyszyńskiego z drogami gminnymi - ul. Boh. Westerplatte i Wysockiego w Karczewie</t>
  </si>
  <si>
    <t>B. 120 000</t>
  </si>
  <si>
    <t>14.</t>
  </si>
  <si>
    <t>Przebudowa drogi powiatowej Nr 2739W Gadka - Sufczyn - Radachówka</t>
  </si>
  <si>
    <t>15.</t>
  </si>
  <si>
    <t>Przebudowa drogi powiatowej Nr 2741W Kołbiel - Sufczyn</t>
  </si>
  <si>
    <t>16.</t>
  </si>
  <si>
    <t>Opracowanie mapy podziałowej na budowę drogi powiatowej Nr 2737W Sępochów - Borków - Rudno na odcinku od km 2+752 do km 4+872 w miejscowości Rudno i Borków, gmina Kołbiel, powiat otwocki</t>
  </si>
  <si>
    <t>17.</t>
  </si>
  <si>
    <t>Przebudowa drogi powiatowej Nr 2747W Osieck - Natolin - Kościeliska</t>
  </si>
  <si>
    <t>18.</t>
  </si>
  <si>
    <t>Remont przepustu drogowego w ciągu drogi powiatowej Nr 1311W w km 0+275 w m. Natolin</t>
  </si>
  <si>
    <t>19.</t>
  </si>
  <si>
    <t>Opracowanie dokumentacji projektowo-kosztorysowej na przebudowę mostu (JNI: 30001459) na rzece Kamionka w ciągu drogi powiatowej Nr 2747W Osieck - Natolin - Kościeliska w miejscowości Natolin, gm. Osieck</t>
  </si>
  <si>
    <t>20.</t>
  </si>
  <si>
    <t>Przebudowa drogi powiatowej Nr 1302W Piwonin - Wysoczyn - Szymanowice w Szymanowicach</t>
  </si>
  <si>
    <t>21.</t>
  </si>
  <si>
    <t>Przebudowa drogi powiatowej Nr 2709W Żanęcin-Malcanów-Glinianka-Bolesławów w Lipowie, gm. Wiązowna</t>
  </si>
  <si>
    <t>B. 50 000</t>
  </si>
  <si>
    <t>22.</t>
  </si>
  <si>
    <t>Remont drogi powiatowej Nr 2701W Zakręt - Michałówek - Duchnów</t>
  </si>
  <si>
    <t>23.</t>
  </si>
  <si>
    <t>Opracowanie dokumentacji projektowo-kosztorysowej na przebudowę mostu (JNI: 30001463) na cieku bez nazwy w ciągu drogi powiatowej Nr 2705W Wiązowna - Kąck w miejscowości Wiązowna, gm. Wiązowna</t>
  </si>
  <si>
    <t>24.</t>
  </si>
  <si>
    <t>Remont chodnika na ul. Wrzosowej i modernizacja zjazdów w gm. Wiązowna</t>
  </si>
  <si>
    <t>25.</t>
  </si>
  <si>
    <t>Przebudowa drogi powiatowej Nr 2709W Żanęcin - Malcanów - Glinianka - Bolesławów w miejscowościach Glinianka i Czarnówka, gm. Wiązowna - opracowanie dokumentacji projektowo-kosztorysowej</t>
  </si>
  <si>
    <t>26.</t>
  </si>
  <si>
    <t>Przebudowa drogi powiatowej Nr 2743W Człekówka - Kąty - Antoninek w miejscowościach Człekówka i Chrosna, gm. Kołbiel - opracowanie dokumentacji projektowo-kosztorysowej</t>
  </si>
  <si>
    <t>27.</t>
  </si>
  <si>
    <t>Modernizacja drogi powiatowej Nr 2709W odc. Żanęcin-Dziechciniec o dł. 800mb na odc. od końca nakładki bitumicznej w Żanęcinie do początku nakładki bitumicznej w Dziechcińcu i w centrum Glinianki o dł. 225mb na odcinku od końca nakładki w kierunku miejscowości Lipowo</t>
  </si>
  <si>
    <t>28.</t>
  </si>
  <si>
    <t>Modernizacja drogi powiatowej Nr 2711W Czarnówka-Rzakta w Rzakcie i Gliniance</t>
  </si>
  <si>
    <t>B. 180 000</t>
  </si>
  <si>
    <t>29.</t>
  </si>
  <si>
    <t>Wykonanie nakładki bitumicznej na wysokości przystanku autobusowego na ul. Wrzosowej w Gliniance</t>
  </si>
  <si>
    <t>B. 30 000</t>
  </si>
  <si>
    <t>30.</t>
  </si>
  <si>
    <t>Modernizacja drogi powiatowej Nr 2701W Zakręt-Michałówek-Duchnów w Duchnowie, ul. Góry Warszawskie</t>
  </si>
  <si>
    <t>31.</t>
  </si>
  <si>
    <t>Modernizacja drogi powiatowej Nr 2701W Zakręt-Michałówek-Duchnów w Majdanie, ul. Widoczna</t>
  </si>
  <si>
    <t>B. 100 000</t>
  </si>
  <si>
    <t>32.</t>
  </si>
  <si>
    <t>Modernizacja drogi powiatowej Nr 2713 Regut-Celestynów-Dąbrówka-Glina-Wola Karczewska na odc. Wola Ducka-Wola Karczewska</t>
  </si>
  <si>
    <t>33.</t>
  </si>
  <si>
    <t>Remont drogi powiatowej Nr 2741W Kołbiel-Sufczyn - remont chodnika przy ul. Rynek w Kołbieli</t>
  </si>
  <si>
    <t>34.</t>
  </si>
  <si>
    <t>Przebudowa drogi powiatowej Nr 2716W Dyzin-Ostrowik w Jatnem</t>
  </si>
  <si>
    <t>35.</t>
  </si>
  <si>
    <t>Zakupy inwestycyjne:                                                                                                                                       1. remonter/kocioł                                                                                                                                                     2. zamiatarka                                                                                                                                                                     3. samochód ciężarowy                                                                                                                                             4. ciągnik siodłowy                                                                                                                                                                            5. uciąg                                                                                                                                                                                  6. młot hydrauliczny do koparki                                                                                                                 7. zagęszczarka/ubijak stopowy                                                                                                                           8. głowica do wycinki krzaków i gałęzi                                                                                                    9. urządzenie do produkcji solanki                                                                                          10. kserokopiarka                                                                                                                                                11. piec co</t>
  </si>
  <si>
    <t>36.</t>
  </si>
  <si>
    <t>Dotacja celowa dla Gminy Karczew na dofinansowanie inwestycji drogowych</t>
  </si>
  <si>
    <t>37.</t>
  </si>
  <si>
    <t>Dotacja celowa dla Gminy Wiązowna na dofinansowanie inwestycji drogowych</t>
  </si>
  <si>
    <t>Razem Rozdział 60014</t>
  </si>
  <si>
    <t>38.</t>
  </si>
  <si>
    <t>Przebudowa budynku mieszkalnego wielorodzinnego celem adaptacji części powierzchni na lokale mieszkalne przy ul. Pułaskiego 7b w Otwocku</t>
  </si>
  <si>
    <t>Razem Rozdział 70005</t>
  </si>
  <si>
    <t>39.</t>
  </si>
  <si>
    <t>Montaż centrali sygnalizacji przeciwpożarowej w Starostwie Powiatowym w Otwocku przy ul. Komunardów 10</t>
  </si>
  <si>
    <t>40.</t>
  </si>
  <si>
    <t>Zakupy inwestycyjne w Starostwie Powiatowym w Otwocku przy ul. Komunardów 10</t>
  </si>
  <si>
    <t>Razem Rozdział 75011</t>
  </si>
  <si>
    <t>41.</t>
  </si>
  <si>
    <t>Zakupy inwestycyjne w Starostwie Powiatowym w Otwocku przy ul. Górnej 13</t>
  </si>
  <si>
    <t>42.</t>
  </si>
  <si>
    <t>Zakup programu komputerowego</t>
  </si>
  <si>
    <t>43.</t>
  </si>
  <si>
    <t>Modernizacja kotłowni wraz z wymianą pieców w budynku Starostwa Powiatowego w Otwocku przy ul. Górnej 13</t>
  </si>
  <si>
    <t>44.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</si>
  <si>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</si>
  <si>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</si>
  <si>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45.</t>
  </si>
  <si>
    <t xml:space="preserve">Dotacja dla Województwa Mazowieckiego na program pt. "Rozwój elektronicznej administracji w samorządach województwa mazowieckiego wspomagającej niwelowanie dwudzielności potencjału województwa" </t>
  </si>
  <si>
    <t>Razem Rozdział 75095</t>
  </si>
  <si>
    <t>46.</t>
  </si>
  <si>
    <t>Dotacja dla Komendy Powiatowej Policji w Otwocku na zakup samochodu</t>
  </si>
  <si>
    <t>Razem Rozdział 75404</t>
  </si>
  <si>
    <t>47.</t>
  </si>
  <si>
    <t>Instalacja wentylacji mechanicznej nawiewowo-wywiewnej w budynku Powiatowego Gimnazjum Nr 5 w Józefowie</t>
  </si>
  <si>
    <t>Razem Rozdział 80111</t>
  </si>
  <si>
    <t>48.</t>
  </si>
  <si>
    <t>Roboty w zakresie ochrony przeciwpożarowej, w tym pomieszczeń sanitarnych w budynku Zespołu Szkół Ogólnokształcących przy ul. Filipowicza 9 w Otwocku</t>
  </si>
  <si>
    <t>Razem Rozdział 80120</t>
  </si>
  <si>
    <t>49.</t>
  </si>
  <si>
    <t>Rozbudowa budynku Zespołu Szkół Nr 2 przy ul. Pułaskiego 7 w Otwocku na potrzeby warsztatów szkolnych</t>
  </si>
  <si>
    <t>50.</t>
  </si>
  <si>
    <t>Budowa części przyłącza elektroenergetycznego dla Zespołu Szkół Nr 2 im. Marii Skłodowskiej-Curie w Otwocku ul. Pułaskiego 7 od punktu pomiarowego stacji TRAFO do tablicy głównej budynku szkoły</t>
  </si>
  <si>
    <t>Razem Rozdział 80130</t>
  </si>
  <si>
    <t>51.</t>
  </si>
  <si>
    <t>Wniesienie wkładu pieniężnego do spółki Powiatowe Centrum Zdrowia Sp. z o.o.</t>
  </si>
  <si>
    <t>Razem Rozdział 85111</t>
  </si>
  <si>
    <t>52.</t>
  </si>
  <si>
    <t>Modernizacja budynku Agatka w Ognisku Wychowawczym "Świder" w Otwocku ul. Mickiewicza 43/47</t>
  </si>
  <si>
    <t>Razem Rozdział 85201</t>
  </si>
  <si>
    <t>53.</t>
  </si>
  <si>
    <t>Budowa podjazdu dla osób niepełnosprawnych wraz z zadaszeniem i odnowieniem elewacji budynku Powiatowej Poradni Psychologiczno-Pedagogicznej oraz wygrodzenie terenu i jego częściowe utwardzenie</t>
  </si>
  <si>
    <t>Razem Rozdział 85406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</si>
  <si>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</si>
  <si>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</si>
  <si>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</si>
  <si>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</si>
  <si>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</si>
  <si>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Dochody z opłat i kar pieniężnych za korzystanie ze środowiska                                                                            oraz wydatki na finansowanie zadań Powiatu Otwockiego w zakresie ochrony środowiska na 2014 rok</t>
  </si>
  <si>
    <t>Wpływy i wydatki związane z gromadzeniem środków z opłat i kar za korzystanie ze środowiska</t>
  </si>
  <si>
    <t>0690</t>
  </si>
  <si>
    <t>Wpływy z różnych opłat</t>
  </si>
  <si>
    <t>6050</t>
  </si>
  <si>
    <t>852</t>
  </si>
  <si>
    <t>85201</t>
  </si>
  <si>
    <t>Placówki opiekuńczo-wychowawcze</t>
  </si>
  <si>
    <t>Termomodernizacja w  ramach inwestycji:                                                    "Modernizacja budynku Agatka w Ognisku Wychowawczym "Świder" w Otwocku ul. Mickiewicza 43/47"</t>
  </si>
  <si>
    <t>854</t>
  </si>
  <si>
    <t>Edukacyjna opieka wychowawcza</t>
  </si>
  <si>
    <t>85406</t>
  </si>
  <si>
    <t>Poradnie psychologiczno-pedagogiczne, w tym poradnie specjalistyczne</t>
  </si>
  <si>
    <t xml:space="preserve">Termomodernizacja w ramach inwestycji:                                  "Budowa podjazdu dla osób niepełnosprawnych wraz z zadaszeniem i odnowieniem elewacji budynku Powiatowej Poradni Psychologiczno-Pedagogicznej oraz wygrodzenie terenu i jego częściowe utwardzenie"        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</si>
</sst>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27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sz val="10"/>
      <name val="Czcionka tekstu podstawowego"/>
      <family val="2"/>
      <charset val="238"/>
    </font>
    <font>
      <sz val="8"/>
      <name val="Arial CE"/>
      <charset val="238"/>
    </font>
    <font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11" fillId="0" borderId="0" applyNumberForma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/>
    <xf numFmtId="164" fontId="3" fillId="0" borderId="0"/>
    <xf numFmtId="166" fontId="3" fillId="0" borderId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</cellStyleXfs>
  <cellXfs count="183">
    <xf numFmtId="0" fontId="0" fillId="0" borderId="0" xfId="0" applyAlignment="1"/>
    <xf numFmtId="49" fontId="14" fillId="0" borderId="0" xfId="11" applyNumberFormat="1" applyFont="1" applyAlignment="1">
      <alignment horizontal="center" vertical="center"/>
    </xf>
    <xf numFmtId="0" fontId="14" fillId="0" borderId="0" xfId="11" applyFont="1" applyAlignment="1">
      <alignment horizontal="center" vertical="center"/>
    </xf>
    <xf numFmtId="0" fontId="14" fillId="0" borderId="0" xfId="11" applyFont="1" applyAlignment="1">
      <alignment vertical="center" wrapText="1"/>
    </xf>
    <xf numFmtId="3" fontId="14" fillId="0" borderId="0" xfId="11" applyNumberFormat="1" applyFont="1" applyAlignment="1">
      <alignment vertical="center"/>
    </xf>
    <xf numFmtId="0" fontId="14" fillId="0" borderId="0" xfId="11" applyFont="1"/>
    <xf numFmtId="49" fontId="13" fillId="2" borderId="3" xfId="11" applyNumberFormat="1" applyFont="1" applyFill="1" applyBorder="1" applyAlignment="1">
      <alignment horizontal="center" vertical="center"/>
    </xf>
    <xf numFmtId="0" fontId="13" fillId="2" borderId="3" xfId="11" applyFont="1" applyFill="1" applyBorder="1" applyAlignment="1">
      <alignment horizontal="center" vertical="center"/>
    </xf>
    <xf numFmtId="0" fontId="13" fillId="2" borderId="3" xfId="11" applyFont="1" applyFill="1" applyBorder="1" applyAlignment="1">
      <alignment horizontal="center" vertical="center" wrapText="1"/>
    </xf>
    <xf numFmtId="3" fontId="13" fillId="2" borderId="3" xfId="11" applyNumberFormat="1" applyFont="1" applyFill="1" applyBorder="1" applyAlignment="1">
      <alignment horizontal="center" vertical="center"/>
    </xf>
    <xf numFmtId="49" fontId="13" fillId="3" borderId="3" xfId="11" applyNumberFormat="1" applyFont="1" applyFill="1" applyBorder="1" applyAlignment="1">
      <alignment horizontal="center" vertical="center"/>
    </xf>
    <xf numFmtId="0" fontId="13" fillId="3" borderId="3" xfId="11" applyFont="1" applyFill="1" applyBorder="1" applyAlignment="1">
      <alignment horizontal="center" vertical="center"/>
    </xf>
    <xf numFmtId="0" fontId="13" fillId="3" borderId="3" xfId="11" applyFont="1" applyFill="1" applyBorder="1" applyAlignment="1">
      <alignment vertical="center" wrapText="1"/>
    </xf>
    <xf numFmtId="3" fontId="13" fillId="3" borderId="3" xfId="11" applyNumberFormat="1" applyFont="1" applyFill="1" applyBorder="1" applyAlignment="1">
      <alignment vertical="center"/>
    </xf>
    <xf numFmtId="0" fontId="14" fillId="0" borderId="0" xfId="11" applyFont="1" applyAlignment="1">
      <alignment vertical="center"/>
    </xf>
    <xf numFmtId="49" fontId="14" fillId="4" borderId="3" xfId="11" applyNumberFormat="1" applyFont="1" applyFill="1" applyBorder="1" applyAlignment="1">
      <alignment horizontal="center" vertical="center"/>
    </xf>
    <xf numFmtId="0" fontId="14" fillId="4" borderId="3" xfId="11" applyFont="1" applyFill="1" applyBorder="1" applyAlignment="1">
      <alignment horizontal="center" vertical="center"/>
    </xf>
    <xf numFmtId="0" fontId="14" fillId="4" borderId="3" xfId="11" applyFont="1" applyFill="1" applyBorder="1" applyAlignment="1">
      <alignment vertical="center" wrapText="1"/>
    </xf>
    <xf numFmtId="3" fontId="14" fillId="4" borderId="3" xfId="11" applyNumberFormat="1" applyFont="1" applyFill="1" applyBorder="1" applyAlignment="1">
      <alignment vertical="center"/>
    </xf>
    <xf numFmtId="49" fontId="14" fillId="0" borderId="3" xfId="11" applyNumberFormat="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3" xfId="11" applyFont="1" applyBorder="1" applyAlignment="1">
      <alignment vertical="center" wrapText="1"/>
    </xf>
    <xf numFmtId="3" fontId="14" fillId="0" borderId="3" xfId="11" applyNumberFormat="1" applyFont="1" applyBorder="1" applyAlignment="1">
      <alignment vertical="center"/>
    </xf>
    <xf numFmtId="3" fontId="4" fillId="0" borderId="3" xfId="5" applyNumberFormat="1" applyFont="1" applyBorder="1" applyAlignment="1"/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top"/>
    </xf>
    <xf numFmtId="0" fontId="4" fillId="0" borderId="3" xfId="5" applyFont="1" applyBorder="1" applyAlignment="1">
      <alignment horizontal="center" vertical="center"/>
    </xf>
    <xf numFmtId="3" fontId="5" fillId="0" borderId="3" xfId="5" applyNumberFormat="1" applyFont="1" applyBorder="1" applyAlignment="1">
      <alignment horizontal="right"/>
    </xf>
    <xf numFmtId="3" fontId="5" fillId="0" borderId="3" xfId="5" applyNumberFormat="1" applyFont="1" applyBorder="1" applyAlignment="1"/>
    <xf numFmtId="0" fontId="4" fillId="0" borderId="3" xfId="5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3" fontId="4" fillId="0" borderId="8" xfId="5" applyNumberFormat="1" applyFont="1" applyBorder="1" applyAlignment="1"/>
    <xf numFmtId="0" fontId="4" fillId="0" borderId="8" xfId="5" applyFont="1" applyBorder="1" applyAlignment="1">
      <alignment vertical="center" wrapText="1"/>
    </xf>
    <xf numFmtId="0" fontId="4" fillId="0" borderId="3" xfId="5" applyFont="1" applyBorder="1" applyAlignment="1">
      <alignment vertical="center" wrapText="1"/>
    </xf>
    <xf numFmtId="3" fontId="4" fillId="0" borderId="6" xfId="5" applyNumberFormat="1" applyFont="1" applyBorder="1" applyAlignment="1"/>
    <xf numFmtId="0" fontId="4" fillId="0" borderId="6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6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Border="1" applyAlignment="1">
      <alignment horizontal="left" vertical="center"/>
    </xf>
    <xf numFmtId="0" fontId="10" fillId="0" borderId="0" xfId="5" applyFont="1" applyAlignment="1">
      <alignment vertical="center"/>
    </xf>
    <xf numFmtId="0" fontId="5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0" xfId="5" applyFont="1" applyAlignment="1">
      <alignment vertical="center"/>
    </xf>
    <xf numFmtId="0" fontId="5" fillId="0" borderId="3" xfId="5" applyFont="1" applyBorder="1" applyAlignment="1">
      <alignment vertical="center"/>
    </xf>
    <xf numFmtId="3" fontId="10" fillId="0" borderId="3" xfId="5" applyNumberFormat="1" applyFont="1" applyBorder="1" applyAlignment="1">
      <alignment horizontal="right"/>
    </xf>
    <xf numFmtId="3" fontId="10" fillId="0" borderId="3" xfId="5" applyNumberFormat="1" applyFont="1" applyBorder="1" applyAlignment="1"/>
    <xf numFmtId="0" fontId="4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3" fontId="4" fillId="0" borderId="0" xfId="5" applyNumberFormat="1" applyFont="1" applyBorder="1" applyAlignment="1"/>
    <xf numFmtId="0" fontId="8" fillId="0" borderId="0" xfId="5" applyFont="1" applyAlignment="1">
      <alignment vertical="center"/>
    </xf>
    <xf numFmtId="0" fontId="4" fillId="6" borderId="3" xfId="5" applyFont="1" applyFill="1" applyBorder="1" applyAlignment="1">
      <alignment vertical="center"/>
    </xf>
    <xf numFmtId="3" fontId="5" fillId="6" borderId="3" xfId="5" applyNumberFormat="1" applyFont="1" applyFill="1" applyBorder="1" applyAlignment="1"/>
    <xf numFmtId="0" fontId="4" fillId="6" borderId="3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left" vertical="center"/>
    </xf>
    <xf numFmtId="3" fontId="10" fillId="0" borderId="3" xfId="5" applyNumberFormat="1" applyFont="1" applyFill="1" applyBorder="1" applyAlignment="1"/>
    <xf numFmtId="0" fontId="10" fillId="0" borderId="0" xfId="5" applyFont="1" applyFill="1" applyAlignment="1">
      <alignment vertical="center"/>
    </xf>
    <xf numFmtId="0" fontId="14" fillId="0" borderId="0" xfId="9" applyFont="1"/>
    <xf numFmtId="0" fontId="13" fillId="2" borderId="3" xfId="9" applyFont="1" applyFill="1" applyBorder="1" applyAlignment="1">
      <alignment horizontal="center" vertical="center"/>
    </xf>
    <xf numFmtId="0" fontId="14" fillId="0" borderId="0" xfId="9" applyFont="1" applyAlignment="1">
      <alignment vertical="center"/>
    </xf>
    <xf numFmtId="0" fontId="13" fillId="3" borderId="3" xfId="9" applyFont="1" applyFill="1" applyBorder="1" applyAlignment="1">
      <alignment horizontal="center" vertical="center"/>
    </xf>
    <xf numFmtId="0" fontId="13" fillId="3" borderId="3" xfId="9" applyFont="1" applyFill="1" applyBorder="1" applyAlignment="1">
      <alignment vertical="center" wrapText="1"/>
    </xf>
    <xf numFmtId="3" fontId="13" fillId="3" borderId="3" xfId="9" applyNumberFormat="1" applyFont="1" applyFill="1" applyBorder="1" applyAlignment="1">
      <alignment vertical="center"/>
    </xf>
    <xf numFmtId="0" fontId="13" fillId="0" borderId="0" xfId="9" applyFont="1" applyAlignment="1">
      <alignment vertical="center"/>
    </xf>
    <xf numFmtId="0" fontId="14" fillId="4" borderId="3" xfId="9" applyFont="1" applyFill="1" applyBorder="1" applyAlignment="1">
      <alignment horizontal="center" vertical="center"/>
    </xf>
    <xf numFmtId="0" fontId="14" fillId="4" borderId="3" xfId="9" applyFont="1" applyFill="1" applyBorder="1" applyAlignment="1">
      <alignment vertical="center" wrapText="1"/>
    </xf>
    <xf numFmtId="3" fontId="14" fillId="4" borderId="3" xfId="9" applyNumberFormat="1" applyFont="1" applyFill="1" applyBorder="1" applyAlignment="1">
      <alignment vertical="center"/>
    </xf>
    <xf numFmtId="0" fontId="14" fillId="0" borderId="3" xfId="9" applyFont="1" applyBorder="1" applyAlignment="1">
      <alignment horizontal="center" vertical="center"/>
    </xf>
    <xf numFmtId="0" fontId="14" fillId="0" borderId="3" xfId="9" applyFont="1" applyBorder="1" applyAlignment="1">
      <alignment vertical="center" wrapText="1"/>
    </xf>
    <xf numFmtId="3" fontId="14" fillId="0" borderId="3" xfId="9" applyNumberFormat="1" applyFont="1" applyBorder="1" applyAlignment="1">
      <alignment vertical="center"/>
    </xf>
    <xf numFmtId="0" fontId="14" fillId="0" borderId="0" xfId="9" applyFont="1" applyAlignment="1">
      <alignment horizontal="center"/>
    </xf>
    <xf numFmtId="0" fontId="4" fillId="0" borderId="0" xfId="4" applyFont="1"/>
    <xf numFmtId="0" fontId="5" fillId="7" borderId="1" xfId="4" applyFont="1" applyFill="1" applyBorder="1" applyAlignment="1">
      <alignment horizontal="left" vertical="center" wrapText="1"/>
    </xf>
    <xf numFmtId="0" fontId="5" fillId="7" borderId="13" xfId="4" applyFont="1" applyFill="1" applyBorder="1" applyAlignment="1">
      <alignment horizontal="center" vertical="center" wrapText="1"/>
    </xf>
    <xf numFmtId="0" fontId="5" fillId="7" borderId="2" xfId="4" applyFont="1" applyFill="1" applyBorder="1" applyAlignment="1">
      <alignment horizontal="center" vertical="center" wrapText="1"/>
    </xf>
    <xf numFmtId="0" fontId="5" fillId="7" borderId="14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/>
    </xf>
    <xf numFmtId="0" fontId="7" fillId="0" borderId="0" xfId="4" applyFont="1" applyFill="1"/>
    <xf numFmtId="0" fontId="4" fillId="8" borderId="14" xfId="4" applyFont="1" applyFill="1" applyBorder="1" applyAlignment="1">
      <alignment horizontal="center" vertical="center"/>
    </xf>
    <xf numFmtId="0" fontId="19" fillId="8" borderId="14" xfId="4" applyFont="1" applyFill="1" applyBorder="1" applyAlignment="1">
      <alignment horizontal="center" vertical="center" wrapText="1"/>
    </xf>
    <xf numFmtId="0" fontId="20" fillId="8" borderId="14" xfId="4" applyFont="1" applyFill="1" applyBorder="1" applyAlignment="1">
      <alignment vertical="center" wrapText="1"/>
    </xf>
    <xf numFmtId="3" fontId="19" fillId="8" borderId="14" xfId="4" applyNumberFormat="1" applyFont="1" applyFill="1" applyBorder="1" applyAlignment="1">
      <alignment horizontal="right" vertical="center" wrapText="1"/>
    </xf>
    <xf numFmtId="0" fontId="4" fillId="8" borderId="14" xfId="4" applyFont="1" applyFill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3" fontId="21" fillId="5" borderId="14" xfId="4" applyNumberFormat="1" applyFont="1" applyFill="1" applyBorder="1" applyAlignment="1">
      <alignment horizontal="right" vertical="center" wrapText="1"/>
    </xf>
    <xf numFmtId="0" fontId="5" fillId="5" borderId="14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vertical="center"/>
    </xf>
    <xf numFmtId="0" fontId="4" fillId="0" borderId="5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left" vertical="center" wrapText="1"/>
    </xf>
    <xf numFmtId="3" fontId="4" fillId="0" borderId="5" xfId="4" applyNumberFormat="1" applyFont="1" applyBorder="1" applyAlignment="1">
      <alignment vertical="center" wrapText="1"/>
    </xf>
    <xf numFmtId="3" fontId="4" fillId="0" borderId="5" xfId="4" applyNumberFormat="1" applyFont="1" applyBorder="1" applyAlignment="1">
      <alignment vertical="center"/>
    </xf>
    <xf numFmtId="0" fontId="4" fillId="0" borderId="5" xfId="4" applyFont="1" applyBorder="1" applyAlignment="1">
      <alignment vertical="center" wrapText="1"/>
    </xf>
    <xf numFmtId="3" fontId="4" fillId="0" borderId="5" xfId="4" applyNumberFormat="1" applyFont="1" applyBorder="1" applyAlignment="1">
      <alignment horizontal="right" vertical="center" wrapText="1"/>
    </xf>
    <xf numFmtId="0" fontId="4" fillId="0" borderId="5" xfId="4" applyFont="1" applyBorder="1" applyAlignment="1">
      <alignment horizontal="right"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left" vertical="center" wrapText="1"/>
    </xf>
    <xf numFmtId="0" fontId="20" fillId="0" borderId="2" xfId="4" applyFont="1" applyBorder="1" applyAlignment="1">
      <alignment horizontal="left" vertical="center" wrapText="1"/>
    </xf>
    <xf numFmtId="3" fontId="5" fillId="5" borderId="5" xfId="4" applyNumberFormat="1" applyFont="1" applyFill="1" applyBorder="1" applyAlignment="1">
      <alignment vertical="center" wrapText="1"/>
    </xf>
    <xf numFmtId="0" fontId="4" fillId="5" borderId="5" xfId="4" applyFont="1" applyFill="1" applyBorder="1" applyAlignment="1">
      <alignment vertical="center" wrapText="1"/>
    </xf>
    <xf numFmtId="0" fontId="19" fillId="0" borderId="5" xfId="4" applyFont="1" applyBorder="1" applyAlignment="1">
      <alignment horizontal="center" vertical="center" wrapText="1"/>
    </xf>
    <xf numFmtId="0" fontId="19" fillId="0" borderId="5" xfId="4" applyFont="1" applyBorder="1" applyAlignment="1">
      <alignment vertical="center" wrapText="1"/>
    </xf>
    <xf numFmtId="3" fontId="20" fillId="0" borderId="2" xfId="4" applyNumberFormat="1" applyFont="1" applyBorder="1" applyAlignment="1">
      <alignment vertical="center" wrapText="1"/>
    </xf>
    <xf numFmtId="0" fontId="4" fillId="0" borderId="5" xfId="4" applyFont="1" applyFill="1" applyBorder="1" applyAlignment="1">
      <alignment vertical="center" wrapText="1"/>
    </xf>
    <xf numFmtId="0" fontId="19" fillId="0" borderId="1" xfId="4" applyFont="1" applyBorder="1" applyAlignment="1">
      <alignment horizontal="left" vertical="center" wrapText="1"/>
    </xf>
    <xf numFmtId="3" fontId="4" fillId="0" borderId="15" xfId="4" applyNumberFormat="1" applyFont="1" applyBorder="1" applyAlignment="1">
      <alignment vertical="center" wrapText="1"/>
    </xf>
    <xf numFmtId="0" fontId="4" fillId="0" borderId="15" xfId="4" applyFont="1" applyBorder="1" applyAlignment="1">
      <alignment vertical="center" wrapText="1"/>
    </xf>
    <xf numFmtId="3" fontId="5" fillId="9" borderId="15" xfId="4" applyNumberFormat="1" applyFont="1" applyFill="1" applyBorder="1" applyAlignment="1">
      <alignment vertical="center" wrapText="1"/>
    </xf>
    <xf numFmtId="0" fontId="4" fillId="9" borderId="15" xfId="4" applyFont="1" applyFill="1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3" fontId="5" fillId="7" borderId="5" xfId="4" applyNumberFormat="1" applyFont="1" applyFill="1" applyBorder="1" applyAlignment="1">
      <alignment vertical="center" wrapText="1"/>
    </xf>
    <xf numFmtId="3" fontId="4" fillId="0" borderId="0" xfId="4" applyNumberFormat="1" applyFont="1"/>
    <xf numFmtId="0" fontId="23" fillId="0" borderId="0" xfId="5" applyFont="1"/>
    <xf numFmtId="0" fontId="7" fillId="0" borderId="0" xfId="4" applyFont="1"/>
    <xf numFmtId="0" fontId="4" fillId="0" borderId="5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vertical="center" wrapText="1"/>
    </xf>
    <xf numFmtId="3" fontId="4" fillId="0" borderId="5" xfId="4" applyNumberFormat="1" applyFont="1" applyFill="1" applyBorder="1" applyAlignment="1">
      <alignment vertical="center"/>
    </xf>
    <xf numFmtId="3" fontId="4" fillId="0" borderId="5" xfId="4" applyNumberFormat="1" applyFont="1" applyFill="1" applyBorder="1" applyAlignment="1">
      <alignment horizontal="right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22" fillId="0" borderId="5" xfId="4" applyFont="1" applyFill="1" applyBorder="1" applyAlignment="1">
      <alignment vertical="center" wrapText="1"/>
    </xf>
    <xf numFmtId="3" fontId="20" fillId="0" borderId="2" xfId="4" applyNumberFormat="1" applyFont="1" applyFill="1" applyBorder="1" applyAlignment="1">
      <alignment vertical="center" wrapText="1"/>
    </xf>
    <xf numFmtId="0" fontId="13" fillId="10" borderId="3" xfId="9" applyFont="1" applyFill="1" applyBorder="1" applyAlignment="1">
      <alignment horizontal="center" vertical="center"/>
    </xf>
    <xf numFmtId="0" fontId="13" fillId="11" borderId="3" xfId="9" applyFont="1" applyFill="1" applyBorder="1" applyAlignment="1">
      <alignment horizontal="center" vertical="center"/>
    </xf>
    <xf numFmtId="0" fontId="13" fillId="11" borderId="3" xfId="9" applyFont="1" applyFill="1" applyBorder="1" applyAlignment="1">
      <alignment vertical="center" wrapText="1"/>
    </xf>
    <xf numFmtId="3" fontId="13" fillId="11" borderId="3" xfId="9" applyNumberFormat="1" applyFont="1" applyFill="1" applyBorder="1" applyAlignment="1">
      <alignment vertical="center"/>
    </xf>
    <xf numFmtId="0" fontId="14" fillId="12" borderId="3" xfId="9" applyFont="1" applyFill="1" applyBorder="1" applyAlignment="1">
      <alignment horizontal="center" vertical="center"/>
    </xf>
    <xf numFmtId="0" fontId="14" fillId="12" borderId="3" xfId="9" applyFont="1" applyFill="1" applyBorder="1" applyAlignment="1">
      <alignment vertical="center" wrapText="1"/>
    </xf>
    <xf numFmtId="3" fontId="14" fillId="12" borderId="3" xfId="9" applyNumberFormat="1" applyFont="1" applyFill="1" applyBorder="1" applyAlignment="1">
      <alignment vertical="center"/>
    </xf>
    <xf numFmtId="49" fontId="14" fillId="0" borderId="3" xfId="9" applyNumberFormat="1" applyFont="1" applyBorder="1" applyAlignment="1">
      <alignment horizontal="center" vertical="center"/>
    </xf>
    <xf numFmtId="49" fontId="13" fillId="11" borderId="3" xfId="9" applyNumberFormat="1" applyFont="1" applyFill="1" applyBorder="1" applyAlignment="1">
      <alignment horizontal="center" vertical="center"/>
    </xf>
    <xf numFmtId="49" fontId="14" fillId="12" borderId="3" xfId="9" applyNumberFormat="1" applyFont="1" applyFill="1" applyBorder="1" applyAlignment="1">
      <alignment horizontal="center" vertical="center"/>
    </xf>
    <xf numFmtId="49" fontId="13" fillId="11" borderId="6" xfId="9" applyNumberFormat="1" applyFont="1" applyFill="1" applyBorder="1" applyAlignment="1">
      <alignment horizontal="center" vertical="center"/>
    </xf>
    <xf numFmtId="0" fontId="13" fillId="11" borderId="6" xfId="9" applyFont="1" applyFill="1" applyBorder="1" applyAlignment="1">
      <alignment vertical="center" wrapText="1"/>
    </xf>
    <xf numFmtId="0" fontId="24" fillId="12" borderId="16" xfId="24" applyFont="1" applyFill="1" applyBorder="1" applyAlignment="1" applyProtection="1">
      <alignment horizontal="left" vertical="center" wrapText="1" shrinkToFit="1"/>
    </xf>
    <xf numFmtId="0" fontId="25" fillId="0" borderId="5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left" vertical="center" wrapText="1"/>
    </xf>
    <xf numFmtId="3" fontId="25" fillId="0" borderId="5" xfId="4" applyNumberFormat="1" applyFont="1" applyBorder="1" applyAlignment="1">
      <alignment vertical="center" wrapText="1"/>
    </xf>
    <xf numFmtId="3" fontId="25" fillId="0" borderId="5" xfId="4" applyNumberFormat="1" applyFont="1" applyBorder="1" applyAlignment="1">
      <alignment vertical="center"/>
    </xf>
    <xf numFmtId="0" fontId="25" fillId="0" borderId="5" xfId="4" applyFont="1" applyBorder="1" applyAlignment="1">
      <alignment vertical="center" wrapText="1"/>
    </xf>
    <xf numFmtId="0" fontId="25" fillId="0" borderId="0" xfId="4" applyFont="1" applyAlignment="1">
      <alignment vertical="center"/>
    </xf>
    <xf numFmtId="0" fontId="5" fillId="5" borderId="5" xfId="4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/>
    </xf>
    <xf numFmtId="0" fontId="5" fillId="7" borderId="5" xfId="4" applyFont="1" applyFill="1" applyBorder="1" applyAlignment="1">
      <alignment horizontal="center" vertical="center"/>
    </xf>
    <xf numFmtId="0" fontId="5" fillId="7" borderId="5" xfId="4" applyFont="1" applyFill="1" applyBorder="1" applyAlignment="1">
      <alignment horizontal="center" vertical="center" wrapText="1"/>
    </xf>
    <xf numFmtId="0" fontId="5" fillId="7" borderId="10" xfId="4" applyFont="1" applyFill="1" applyBorder="1" applyAlignment="1">
      <alignment horizontal="center" vertical="center" wrapText="1"/>
    </xf>
    <xf numFmtId="0" fontId="5" fillId="7" borderId="14" xfId="4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/>
    </xf>
    <xf numFmtId="0" fontId="5" fillId="5" borderId="13" xfId="4" applyFont="1" applyFill="1" applyBorder="1" applyAlignment="1">
      <alignment horizontal="center" vertical="center"/>
    </xf>
    <xf numFmtId="0" fontId="5" fillId="5" borderId="2" xfId="4" applyFont="1" applyFill="1" applyBorder="1" applyAlignment="1">
      <alignment horizontal="center" vertical="center"/>
    </xf>
    <xf numFmtId="0" fontId="5" fillId="9" borderId="5" xfId="4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center" vertical="center" wrapText="1"/>
    </xf>
    <xf numFmtId="166" fontId="5" fillId="7" borderId="1" xfId="16" applyNumberFormat="1" applyFont="1" applyFill="1" applyBorder="1" applyAlignment="1" applyProtection="1">
      <alignment horizontal="center" vertical="center" wrapText="1"/>
    </xf>
    <xf numFmtId="166" fontId="5" fillId="7" borderId="13" xfId="16" applyNumberFormat="1" applyFont="1" applyFill="1" applyBorder="1" applyAlignment="1" applyProtection="1">
      <alignment horizontal="center" vertical="center" wrapText="1"/>
    </xf>
    <xf numFmtId="166" fontId="5" fillId="7" borderId="2" xfId="16" applyNumberFormat="1" applyFont="1" applyFill="1" applyBorder="1" applyAlignment="1" applyProtection="1">
      <alignment horizontal="center" vertical="center" wrapText="1"/>
    </xf>
    <xf numFmtId="0" fontId="5" fillId="6" borderId="9" xfId="5" applyFont="1" applyFill="1" applyBorder="1" applyAlignment="1">
      <alignment horizontal="center" vertical="center"/>
    </xf>
    <xf numFmtId="0" fontId="5" fillId="6" borderId="4" xfId="5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5" fillId="6" borderId="3" xfId="5" applyFont="1" applyFill="1" applyBorder="1" applyAlignment="1">
      <alignment horizontal="center" vertical="center"/>
    </xf>
    <xf numFmtId="0" fontId="5" fillId="6" borderId="3" xfId="5" applyFont="1" applyFill="1" applyBorder="1" applyAlignment="1">
      <alignment horizontal="center" vertical="center" wrapText="1"/>
    </xf>
    <xf numFmtId="0" fontId="5" fillId="6" borderId="7" xfId="5" applyFont="1" applyFill="1" applyBorder="1" applyAlignment="1">
      <alignment horizontal="center" vertical="center" wrapText="1"/>
    </xf>
    <xf numFmtId="0" fontId="5" fillId="6" borderId="8" xfId="5" applyFont="1" applyFill="1" applyBorder="1" applyAlignment="1">
      <alignment horizontal="center" vertical="center" wrapText="1"/>
    </xf>
    <xf numFmtId="0" fontId="5" fillId="6" borderId="6" xfId="5" applyFont="1" applyFill="1" applyBorder="1" applyAlignment="1">
      <alignment horizontal="center" vertical="center" wrapText="1"/>
    </xf>
    <xf numFmtId="49" fontId="15" fillId="0" borderId="0" xfId="11" applyNumberFormat="1" applyFont="1" applyAlignment="1">
      <alignment horizontal="center" vertical="center" wrapText="1"/>
    </xf>
    <xf numFmtId="0" fontId="13" fillId="3" borderId="9" xfId="11" applyFont="1" applyFill="1" applyBorder="1" applyAlignment="1">
      <alignment horizontal="center" vertical="center" wrapText="1"/>
    </xf>
    <xf numFmtId="0" fontId="13" fillId="3" borderId="12" xfId="11" applyFont="1" applyFill="1" applyBorder="1" applyAlignment="1">
      <alignment horizontal="center" vertical="center" wrapText="1"/>
    </xf>
    <xf numFmtId="0" fontId="13" fillId="3" borderId="4" xfId="11" applyFont="1" applyFill="1" applyBorder="1" applyAlignment="1">
      <alignment horizontal="center" vertical="center" wrapText="1"/>
    </xf>
    <xf numFmtId="0" fontId="15" fillId="0" borderId="0" xfId="9" applyFont="1" applyAlignment="1">
      <alignment horizontal="center" vertical="center" wrapText="1"/>
    </xf>
    <xf numFmtId="0" fontId="13" fillId="3" borderId="9" xfId="9" applyFont="1" applyFill="1" applyBorder="1" applyAlignment="1">
      <alignment horizontal="center" vertical="center" wrapText="1"/>
    </xf>
    <xf numFmtId="0" fontId="13" fillId="3" borderId="12" xfId="9" applyFont="1" applyFill="1" applyBorder="1" applyAlignment="1">
      <alignment horizontal="center" vertical="center" wrapText="1"/>
    </xf>
    <xf numFmtId="0" fontId="13" fillId="3" borderId="4" xfId="9" applyFont="1" applyFill="1" applyBorder="1" applyAlignment="1">
      <alignment horizontal="center" vertical="center" wrapText="1"/>
    </xf>
    <xf numFmtId="0" fontId="13" fillId="11" borderId="9" xfId="9" applyFont="1" applyFill="1" applyBorder="1" applyAlignment="1">
      <alignment horizontal="center" vertical="center" wrapText="1"/>
    </xf>
    <xf numFmtId="0" fontId="13" fillId="11" borderId="12" xfId="9" applyFont="1" applyFill="1" applyBorder="1" applyAlignment="1">
      <alignment horizontal="center" vertical="center" wrapText="1"/>
    </xf>
    <xf numFmtId="0" fontId="13" fillId="11" borderId="4" xfId="9" applyFont="1" applyFill="1" applyBorder="1" applyAlignment="1">
      <alignment horizontal="center" vertical="center" wrapText="1"/>
    </xf>
  </cellXfs>
  <cellStyles count="25">
    <cellStyle name="Excel Built-in Normal" xfId="1"/>
    <cellStyle name="Normalny" xfId="0" builtinId="0"/>
    <cellStyle name="Normalny 10" xfId="23"/>
    <cellStyle name="Normalny 10 2" xfId="24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D0E0F4"/>
      <color rgb="FFB2CCEC"/>
      <color rgb="FFA5C4E9"/>
      <color rgb="FFC9DBA5"/>
      <color rgb="FFD9B3FF"/>
      <color rgb="FFD3A7FF"/>
      <color rgb="FFFFFFB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Normal="100" workbookViewId="0">
      <pane ySplit="5" topLeftCell="A6" activePane="bottomLeft" state="frozen"/>
      <selection activeCell="F21" sqref="F21"/>
      <selection pane="bottomLeft" activeCell="H15" sqref="H15"/>
    </sheetView>
  </sheetViews>
  <sheetFormatPr defaultColWidth="11.6640625" defaultRowHeight="12.75" customHeight="1"/>
  <cols>
    <col min="1" max="1" width="5.33203125" style="78" customWidth="1"/>
    <col min="2" max="2" width="7.33203125" style="78" customWidth="1"/>
    <col min="3" max="3" width="8.6640625" style="78" customWidth="1"/>
    <col min="4" max="4" width="7.33203125" style="78" customWidth="1"/>
    <col min="5" max="5" width="92.6640625" style="78" customWidth="1"/>
    <col min="6" max="11" width="14.5" style="78" customWidth="1"/>
    <col min="12" max="16384" width="11.6640625" style="78"/>
  </cols>
  <sheetData>
    <row r="1" spans="1:11" ht="15" customHeight="1"/>
    <row r="2" spans="1:11" ht="15.75" customHeight="1">
      <c r="A2" s="151" t="s">
        <v>138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5" customHeight="1" thickBot="1"/>
    <row r="4" spans="1:11" ht="13.5" customHeight="1" thickBot="1">
      <c r="A4" s="152" t="s">
        <v>56</v>
      </c>
      <c r="B4" s="153" t="s">
        <v>0</v>
      </c>
      <c r="C4" s="153" t="s">
        <v>139</v>
      </c>
      <c r="D4" s="154" t="s">
        <v>2</v>
      </c>
      <c r="E4" s="153" t="s">
        <v>96</v>
      </c>
      <c r="F4" s="153" t="s">
        <v>140</v>
      </c>
      <c r="G4" s="79" t="s">
        <v>141</v>
      </c>
      <c r="H4" s="80"/>
      <c r="I4" s="80"/>
      <c r="J4" s="80"/>
      <c r="K4" s="81"/>
    </row>
    <row r="5" spans="1:11" ht="84" customHeight="1" thickBot="1">
      <c r="A5" s="152"/>
      <c r="B5" s="153"/>
      <c r="C5" s="153"/>
      <c r="D5" s="155"/>
      <c r="E5" s="153"/>
      <c r="F5" s="153"/>
      <c r="G5" s="82" t="s">
        <v>142</v>
      </c>
      <c r="H5" s="82" t="s">
        <v>143</v>
      </c>
      <c r="I5" s="82" t="s">
        <v>144</v>
      </c>
      <c r="J5" s="82" t="s">
        <v>145</v>
      </c>
      <c r="K5" s="82" t="s">
        <v>146</v>
      </c>
    </row>
    <row r="6" spans="1:11" s="84" customFormat="1" ht="15" customHeight="1" thickBot="1">
      <c r="A6" s="83" t="s">
        <v>59</v>
      </c>
      <c r="B6" s="83" t="s">
        <v>61</v>
      </c>
      <c r="C6" s="83" t="s">
        <v>63</v>
      </c>
      <c r="D6" s="83" t="s">
        <v>70</v>
      </c>
      <c r="E6" s="83" t="s">
        <v>72</v>
      </c>
      <c r="F6" s="83" t="s">
        <v>74</v>
      </c>
      <c r="G6" s="83" t="s">
        <v>77</v>
      </c>
      <c r="H6" s="83" t="s">
        <v>79</v>
      </c>
      <c r="I6" s="83" t="s">
        <v>97</v>
      </c>
      <c r="J6" s="83" t="s">
        <v>147</v>
      </c>
      <c r="K6" s="83" t="s">
        <v>148</v>
      </c>
    </row>
    <row r="7" spans="1:11" s="90" customFormat="1" ht="63" customHeight="1" thickBot="1">
      <c r="A7" s="85" t="s">
        <v>59</v>
      </c>
      <c r="B7" s="86">
        <v>150</v>
      </c>
      <c r="C7" s="86">
        <v>15011</v>
      </c>
      <c r="D7" s="86">
        <v>6639</v>
      </c>
      <c r="E7" s="87" t="s">
        <v>149</v>
      </c>
      <c r="F7" s="88">
        <f>SUM(G7:H7)</f>
        <v>110871</v>
      </c>
      <c r="G7" s="88">
        <v>110871</v>
      </c>
      <c r="H7" s="88"/>
      <c r="I7" s="89"/>
      <c r="J7" s="89"/>
      <c r="K7" s="89"/>
    </row>
    <row r="8" spans="1:11" s="93" customFormat="1" ht="24" customHeight="1" thickBot="1">
      <c r="A8" s="156" t="s">
        <v>150</v>
      </c>
      <c r="B8" s="157"/>
      <c r="C8" s="157"/>
      <c r="D8" s="157"/>
      <c r="E8" s="158"/>
      <c r="F8" s="91">
        <f>F7</f>
        <v>110871</v>
      </c>
      <c r="G8" s="91">
        <f>G7</f>
        <v>110871</v>
      </c>
      <c r="H8" s="91"/>
      <c r="I8" s="92"/>
      <c r="J8" s="92"/>
      <c r="K8" s="92"/>
    </row>
    <row r="9" spans="1:11" s="90" customFormat="1" ht="50.25" customHeight="1" thickBot="1">
      <c r="A9" s="94" t="s">
        <v>61</v>
      </c>
      <c r="B9" s="95">
        <v>600</v>
      </c>
      <c r="C9" s="95">
        <v>60014</v>
      </c>
      <c r="D9" s="95">
        <v>6050</v>
      </c>
      <c r="E9" s="99" t="s">
        <v>151</v>
      </c>
      <c r="F9" s="97">
        <v>1077133</v>
      </c>
      <c r="G9" s="98">
        <v>275000</v>
      </c>
      <c r="H9" s="97"/>
      <c r="I9" s="99"/>
      <c r="J9" s="101" t="s">
        <v>152</v>
      </c>
      <c r="K9" s="99"/>
    </row>
    <row r="10" spans="1:11" s="90" customFormat="1" ht="54" customHeight="1" thickBot="1">
      <c r="A10" s="94" t="s">
        <v>63</v>
      </c>
      <c r="B10" s="95">
        <v>600</v>
      </c>
      <c r="C10" s="95">
        <v>60014</v>
      </c>
      <c r="D10" s="95">
        <v>6050</v>
      </c>
      <c r="E10" s="99" t="s">
        <v>153</v>
      </c>
      <c r="F10" s="97">
        <v>350000</v>
      </c>
      <c r="G10" s="98">
        <v>125800</v>
      </c>
      <c r="H10" s="97"/>
      <c r="I10" s="99"/>
      <c r="J10" s="101" t="s">
        <v>154</v>
      </c>
      <c r="K10" s="99"/>
    </row>
    <row r="11" spans="1:11" s="93" customFormat="1" ht="24" customHeight="1" thickBot="1">
      <c r="A11" s="122" t="s">
        <v>70</v>
      </c>
      <c r="B11" s="123">
        <v>600</v>
      </c>
      <c r="C11" s="123">
        <v>60014</v>
      </c>
      <c r="D11" s="123">
        <v>6050</v>
      </c>
      <c r="E11" s="111" t="s">
        <v>155</v>
      </c>
      <c r="F11" s="124">
        <f t="shared" ref="F11:F44" si="0">SUM(G11:H11)</f>
        <v>81000</v>
      </c>
      <c r="G11" s="125">
        <v>81000</v>
      </c>
      <c r="H11" s="124"/>
      <c r="I11" s="124"/>
      <c r="J11" s="111"/>
      <c r="K11" s="111"/>
    </row>
    <row r="12" spans="1:11" s="93" customFormat="1" ht="24" customHeight="1" thickBot="1">
      <c r="A12" s="122" t="s">
        <v>72</v>
      </c>
      <c r="B12" s="123">
        <v>600</v>
      </c>
      <c r="C12" s="123">
        <v>60014</v>
      </c>
      <c r="D12" s="123">
        <v>6050</v>
      </c>
      <c r="E12" s="111" t="s">
        <v>156</v>
      </c>
      <c r="F12" s="124">
        <f t="shared" si="0"/>
        <v>0</v>
      </c>
      <c r="G12" s="125">
        <v>0</v>
      </c>
      <c r="H12" s="124"/>
      <c r="I12" s="111"/>
      <c r="J12" s="126"/>
      <c r="K12" s="111"/>
    </row>
    <row r="13" spans="1:11" s="93" customFormat="1" ht="24" customHeight="1" thickBot="1">
      <c r="A13" s="122" t="s">
        <v>74</v>
      </c>
      <c r="B13" s="123">
        <v>600</v>
      </c>
      <c r="C13" s="123">
        <v>60014</v>
      </c>
      <c r="D13" s="123">
        <v>6050</v>
      </c>
      <c r="E13" s="111" t="s">
        <v>157</v>
      </c>
      <c r="F13" s="124">
        <f t="shared" si="0"/>
        <v>259000</v>
      </c>
      <c r="G13" s="125">
        <v>259000</v>
      </c>
      <c r="H13" s="124"/>
      <c r="I13" s="111"/>
      <c r="J13" s="126"/>
      <c r="K13" s="111"/>
    </row>
    <row r="14" spans="1:11" s="90" customFormat="1" ht="33" customHeight="1" thickBot="1">
      <c r="A14" s="94" t="s">
        <v>77</v>
      </c>
      <c r="B14" s="95">
        <v>600</v>
      </c>
      <c r="C14" s="95">
        <v>60014</v>
      </c>
      <c r="D14" s="95">
        <v>6050</v>
      </c>
      <c r="E14" s="96" t="s">
        <v>158</v>
      </c>
      <c r="F14" s="97">
        <f t="shared" si="0"/>
        <v>60000</v>
      </c>
      <c r="G14" s="98">
        <v>60000</v>
      </c>
      <c r="H14" s="97"/>
      <c r="I14" s="99"/>
      <c r="J14" s="100"/>
      <c r="K14" s="99"/>
    </row>
    <row r="15" spans="1:11" s="149" customFormat="1" ht="58.5" customHeight="1" thickBot="1">
      <c r="A15" s="143" t="s">
        <v>79</v>
      </c>
      <c r="B15" s="144">
        <v>600</v>
      </c>
      <c r="C15" s="144">
        <v>60014</v>
      </c>
      <c r="D15" s="144">
        <v>6050</v>
      </c>
      <c r="E15" s="145" t="s">
        <v>159</v>
      </c>
      <c r="F15" s="146">
        <f t="shared" si="0"/>
        <v>0</v>
      </c>
      <c r="G15" s="147">
        <v>0</v>
      </c>
      <c r="H15" s="146"/>
      <c r="I15" s="148"/>
      <c r="J15" s="148"/>
      <c r="K15" s="148"/>
    </row>
    <row r="16" spans="1:11" s="90" customFormat="1" ht="36" customHeight="1" thickBot="1">
      <c r="A16" s="94" t="s">
        <v>97</v>
      </c>
      <c r="B16" s="95">
        <v>600</v>
      </c>
      <c r="C16" s="95">
        <v>60014</v>
      </c>
      <c r="D16" s="95">
        <v>6050</v>
      </c>
      <c r="E16" s="96" t="s">
        <v>160</v>
      </c>
      <c r="F16" s="97">
        <v>2745000</v>
      </c>
      <c r="G16" s="98">
        <v>2745000</v>
      </c>
      <c r="H16" s="97"/>
      <c r="I16" s="99"/>
      <c r="J16" s="101"/>
      <c r="K16" s="99"/>
    </row>
    <row r="17" spans="1:11" s="90" customFormat="1" ht="52.5" customHeight="1" thickBot="1">
      <c r="A17" s="94" t="s">
        <v>147</v>
      </c>
      <c r="B17" s="95">
        <v>600</v>
      </c>
      <c r="C17" s="95">
        <v>60014</v>
      </c>
      <c r="D17" s="95">
        <v>6050</v>
      </c>
      <c r="E17" s="96" t="s">
        <v>161</v>
      </c>
      <c r="F17" s="97">
        <f t="shared" si="0"/>
        <v>261700</v>
      </c>
      <c r="G17" s="98">
        <v>261700</v>
      </c>
      <c r="H17" s="97"/>
      <c r="I17" s="99"/>
      <c r="J17" s="101"/>
      <c r="K17" s="99"/>
    </row>
    <row r="18" spans="1:11" s="90" customFormat="1" ht="33" customHeight="1" thickBot="1">
      <c r="A18" s="94" t="s">
        <v>148</v>
      </c>
      <c r="B18" s="95">
        <v>600</v>
      </c>
      <c r="C18" s="95">
        <v>60014</v>
      </c>
      <c r="D18" s="95">
        <v>6050</v>
      </c>
      <c r="E18" s="96" t="s">
        <v>162</v>
      </c>
      <c r="F18" s="97">
        <f t="shared" si="0"/>
        <v>90000</v>
      </c>
      <c r="G18" s="98">
        <v>90000</v>
      </c>
      <c r="H18" s="97"/>
      <c r="I18" s="99"/>
      <c r="J18" s="99"/>
      <c r="K18" s="99"/>
    </row>
    <row r="19" spans="1:11" s="90" customFormat="1" ht="24" customHeight="1" thickBot="1">
      <c r="A19" s="94" t="s">
        <v>163</v>
      </c>
      <c r="B19" s="95">
        <v>600</v>
      </c>
      <c r="C19" s="95">
        <v>60014</v>
      </c>
      <c r="D19" s="95">
        <v>6050</v>
      </c>
      <c r="E19" s="96" t="s">
        <v>164</v>
      </c>
      <c r="F19" s="97">
        <f t="shared" si="0"/>
        <v>120000</v>
      </c>
      <c r="G19" s="98">
        <v>120000</v>
      </c>
      <c r="H19" s="97"/>
      <c r="I19" s="99"/>
      <c r="J19" s="99"/>
      <c r="K19" s="99"/>
    </row>
    <row r="20" spans="1:11" s="90" customFormat="1" ht="50.25" customHeight="1" thickBot="1">
      <c r="A20" s="94" t="s">
        <v>165</v>
      </c>
      <c r="B20" s="95">
        <v>600</v>
      </c>
      <c r="C20" s="95">
        <v>60014</v>
      </c>
      <c r="D20" s="95">
        <v>6050</v>
      </c>
      <c r="E20" s="96" t="s">
        <v>166</v>
      </c>
      <c r="F20" s="97">
        <v>250000</v>
      </c>
      <c r="G20" s="98">
        <v>130000</v>
      </c>
      <c r="H20" s="97"/>
      <c r="I20" s="99"/>
      <c r="J20" s="101" t="s">
        <v>167</v>
      </c>
      <c r="K20" s="99"/>
    </row>
    <row r="21" spans="1:11" s="90" customFormat="1" ht="24" customHeight="1" thickBot="1">
      <c r="A21" s="94" t="s">
        <v>168</v>
      </c>
      <c r="B21" s="95">
        <v>600</v>
      </c>
      <c r="C21" s="95">
        <v>60014</v>
      </c>
      <c r="D21" s="95">
        <v>6050</v>
      </c>
      <c r="E21" s="102" t="s">
        <v>169</v>
      </c>
      <c r="F21" s="97">
        <f t="shared" si="0"/>
        <v>150000</v>
      </c>
      <c r="G21" s="98">
        <v>150000</v>
      </c>
      <c r="H21" s="97"/>
      <c r="I21" s="99"/>
      <c r="J21" s="101"/>
      <c r="K21" s="99"/>
    </row>
    <row r="22" spans="1:11" s="90" customFormat="1" ht="24" customHeight="1" thickBot="1">
      <c r="A22" s="94" t="s">
        <v>170</v>
      </c>
      <c r="B22" s="95">
        <v>600</v>
      </c>
      <c r="C22" s="95">
        <v>60014</v>
      </c>
      <c r="D22" s="95">
        <v>6050</v>
      </c>
      <c r="E22" s="102" t="s">
        <v>171</v>
      </c>
      <c r="F22" s="97">
        <f t="shared" si="0"/>
        <v>150000</v>
      </c>
      <c r="G22" s="98">
        <v>150000</v>
      </c>
      <c r="H22" s="97"/>
      <c r="I22" s="99"/>
      <c r="J22" s="101"/>
      <c r="K22" s="99"/>
    </row>
    <row r="23" spans="1:11" s="90" customFormat="1" ht="52.5" customHeight="1" thickBot="1">
      <c r="A23" s="94" t="s">
        <v>172</v>
      </c>
      <c r="B23" s="95">
        <v>600</v>
      </c>
      <c r="C23" s="95">
        <v>60014</v>
      </c>
      <c r="D23" s="95">
        <v>6050</v>
      </c>
      <c r="E23" s="96" t="s">
        <v>173</v>
      </c>
      <c r="F23" s="97">
        <f t="shared" si="0"/>
        <v>40000</v>
      </c>
      <c r="G23" s="98">
        <v>40000</v>
      </c>
      <c r="H23" s="97"/>
      <c r="I23" s="99"/>
      <c r="J23" s="101"/>
      <c r="K23" s="99"/>
    </row>
    <row r="24" spans="1:11" s="90" customFormat="1" ht="24" customHeight="1" thickBot="1">
      <c r="A24" s="94" t="s">
        <v>174</v>
      </c>
      <c r="B24" s="95">
        <v>600</v>
      </c>
      <c r="C24" s="95">
        <v>60014</v>
      </c>
      <c r="D24" s="103">
        <v>6050</v>
      </c>
      <c r="E24" s="104" t="s">
        <v>175</v>
      </c>
      <c r="F24" s="97">
        <f t="shared" si="0"/>
        <v>215000</v>
      </c>
      <c r="G24" s="98">
        <v>215000</v>
      </c>
      <c r="H24" s="97"/>
      <c r="I24" s="99"/>
      <c r="J24" s="101"/>
      <c r="K24" s="99"/>
    </row>
    <row r="25" spans="1:11" s="90" customFormat="1" ht="30.75" customHeight="1" thickBot="1">
      <c r="A25" s="94" t="s">
        <v>176</v>
      </c>
      <c r="B25" s="95">
        <v>600</v>
      </c>
      <c r="C25" s="95">
        <v>60014</v>
      </c>
      <c r="D25" s="103">
        <v>6050</v>
      </c>
      <c r="E25" s="104" t="s">
        <v>177</v>
      </c>
      <c r="F25" s="97">
        <f t="shared" si="0"/>
        <v>85000</v>
      </c>
      <c r="G25" s="98">
        <v>85000</v>
      </c>
      <c r="H25" s="97"/>
      <c r="I25" s="99"/>
      <c r="J25" s="101"/>
      <c r="K25" s="99"/>
    </row>
    <row r="26" spans="1:11" s="90" customFormat="1" ht="51" customHeight="1" thickBot="1">
      <c r="A26" s="94" t="s">
        <v>178</v>
      </c>
      <c r="B26" s="95">
        <v>600</v>
      </c>
      <c r="C26" s="95">
        <v>60014</v>
      </c>
      <c r="D26" s="103">
        <v>6050</v>
      </c>
      <c r="E26" s="104" t="s">
        <v>179</v>
      </c>
      <c r="F26" s="97">
        <f t="shared" si="0"/>
        <v>40000</v>
      </c>
      <c r="G26" s="98">
        <v>40000</v>
      </c>
      <c r="H26" s="97"/>
      <c r="I26" s="99"/>
      <c r="J26" s="101"/>
      <c r="K26" s="99"/>
    </row>
    <row r="27" spans="1:11" s="90" customFormat="1" ht="36.75" customHeight="1" thickBot="1">
      <c r="A27" s="94" t="s">
        <v>180</v>
      </c>
      <c r="B27" s="95">
        <v>600</v>
      </c>
      <c r="C27" s="95">
        <v>60014</v>
      </c>
      <c r="D27" s="103">
        <v>6050</v>
      </c>
      <c r="E27" s="104" t="s">
        <v>181</v>
      </c>
      <c r="F27" s="97">
        <f t="shared" si="0"/>
        <v>340000</v>
      </c>
      <c r="G27" s="98">
        <v>340000</v>
      </c>
      <c r="H27" s="97"/>
      <c r="I27" s="99"/>
      <c r="J27" s="101"/>
      <c r="K27" s="99"/>
    </row>
    <row r="28" spans="1:11" s="90" customFormat="1" ht="34.5" customHeight="1" thickBot="1">
      <c r="A28" s="94" t="s">
        <v>182</v>
      </c>
      <c r="B28" s="95">
        <v>600</v>
      </c>
      <c r="C28" s="95">
        <v>60014</v>
      </c>
      <c r="D28" s="103">
        <v>6050</v>
      </c>
      <c r="E28" s="104" t="s">
        <v>183</v>
      </c>
      <c r="F28" s="97">
        <v>200000</v>
      </c>
      <c r="G28" s="98">
        <v>150000</v>
      </c>
      <c r="H28" s="97"/>
      <c r="I28" s="99"/>
      <c r="J28" s="101" t="s">
        <v>184</v>
      </c>
      <c r="K28" s="99"/>
    </row>
    <row r="29" spans="1:11" s="90" customFormat="1" ht="24" customHeight="1" thickBot="1">
      <c r="A29" s="94" t="s">
        <v>185</v>
      </c>
      <c r="B29" s="95">
        <v>600</v>
      </c>
      <c r="C29" s="95">
        <v>60014</v>
      </c>
      <c r="D29" s="103">
        <v>6050</v>
      </c>
      <c r="E29" s="104" t="s">
        <v>186</v>
      </c>
      <c r="F29" s="97">
        <v>150000</v>
      </c>
      <c r="G29" s="98">
        <v>150000</v>
      </c>
      <c r="H29" s="97"/>
      <c r="I29" s="99"/>
      <c r="J29" s="101"/>
      <c r="K29" s="99"/>
    </row>
    <row r="30" spans="1:11" s="90" customFormat="1" ht="48.75" customHeight="1" thickBot="1">
      <c r="A30" s="94" t="s">
        <v>187</v>
      </c>
      <c r="B30" s="95">
        <v>600</v>
      </c>
      <c r="C30" s="95">
        <v>60014</v>
      </c>
      <c r="D30" s="103">
        <v>6050</v>
      </c>
      <c r="E30" s="104" t="s">
        <v>188</v>
      </c>
      <c r="F30" s="97">
        <f>SUM(G30:H30)</f>
        <v>40000</v>
      </c>
      <c r="G30" s="98">
        <v>40000</v>
      </c>
      <c r="H30" s="97"/>
      <c r="I30" s="99"/>
      <c r="J30" s="101"/>
      <c r="K30" s="99"/>
    </row>
    <row r="31" spans="1:11" s="90" customFormat="1" ht="24" customHeight="1" thickBot="1">
      <c r="A31" s="94" t="s">
        <v>189</v>
      </c>
      <c r="B31" s="95">
        <v>600</v>
      </c>
      <c r="C31" s="95">
        <v>60014</v>
      </c>
      <c r="D31" s="103">
        <v>6050</v>
      </c>
      <c r="E31" s="104" t="s">
        <v>190</v>
      </c>
      <c r="F31" s="97">
        <f>SUM(G31:H31)</f>
        <v>35000</v>
      </c>
      <c r="G31" s="98">
        <v>35000</v>
      </c>
      <c r="H31" s="97"/>
      <c r="I31" s="99"/>
      <c r="J31" s="101"/>
      <c r="K31" s="99"/>
    </row>
    <row r="32" spans="1:11" s="90" customFormat="1" ht="48.75" customHeight="1" thickBot="1">
      <c r="A32" s="94" t="s">
        <v>191</v>
      </c>
      <c r="B32" s="95">
        <v>600</v>
      </c>
      <c r="C32" s="95">
        <v>60014</v>
      </c>
      <c r="D32" s="103">
        <v>6050</v>
      </c>
      <c r="E32" s="104" t="s">
        <v>192</v>
      </c>
      <c r="F32" s="97">
        <f>SUM(G32)</f>
        <v>30000</v>
      </c>
      <c r="G32" s="98">
        <v>30000</v>
      </c>
      <c r="H32" s="97"/>
      <c r="I32" s="99"/>
      <c r="J32" s="101"/>
      <c r="K32" s="99"/>
    </row>
    <row r="33" spans="1:11" s="90" customFormat="1" ht="39.75" customHeight="1" thickBot="1">
      <c r="A33" s="94" t="s">
        <v>193</v>
      </c>
      <c r="B33" s="95">
        <v>600</v>
      </c>
      <c r="C33" s="95">
        <v>60014</v>
      </c>
      <c r="D33" s="103">
        <v>6050</v>
      </c>
      <c r="E33" s="104" t="s">
        <v>194</v>
      </c>
      <c r="F33" s="97">
        <f>SUM(G33)</f>
        <v>20000</v>
      </c>
      <c r="G33" s="98">
        <v>20000</v>
      </c>
      <c r="H33" s="97"/>
      <c r="I33" s="99"/>
      <c r="J33" s="101"/>
      <c r="K33" s="99"/>
    </row>
    <row r="34" spans="1:11" s="90" customFormat="1" ht="58.5" customHeight="1" thickBot="1">
      <c r="A34" s="94" t="s">
        <v>195</v>
      </c>
      <c r="B34" s="95">
        <v>600</v>
      </c>
      <c r="C34" s="95">
        <v>60014</v>
      </c>
      <c r="D34" s="103">
        <v>6050</v>
      </c>
      <c r="E34" s="104" t="s">
        <v>196</v>
      </c>
      <c r="F34" s="97">
        <f>SUM(G34)</f>
        <v>60000</v>
      </c>
      <c r="G34" s="98">
        <v>60000</v>
      </c>
      <c r="H34" s="97"/>
      <c r="I34" s="99"/>
      <c r="J34" s="101"/>
      <c r="K34" s="99"/>
    </row>
    <row r="35" spans="1:11" s="90" customFormat="1" ht="24" customHeight="1" thickBot="1">
      <c r="A35" s="94" t="s">
        <v>197</v>
      </c>
      <c r="B35" s="95">
        <v>600</v>
      </c>
      <c r="C35" s="95">
        <v>60014</v>
      </c>
      <c r="D35" s="103">
        <v>6050</v>
      </c>
      <c r="E35" s="104" t="s">
        <v>198</v>
      </c>
      <c r="F35" s="97">
        <v>205000</v>
      </c>
      <c r="G35" s="98">
        <v>25000</v>
      </c>
      <c r="H35" s="97"/>
      <c r="I35" s="99"/>
      <c r="J35" s="101" t="s">
        <v>199</v>
      </c>
      <c r="K35" s="99"/>
    </row>
    <row r="36" spans="1:11" s="90" customFormat="1" ht="36" customHeight="1" thickBot="1">
      <c r="A36" s="94" t="s">
        <v>200</v>
      </c>
      <c r="B36" s="95">
        <v>600</v>
      </c>
      <c r="C36" s="95">
        <v>60014</v>
      </c>
      <c r="D36" s="103">
        <v>6050</v>
      </c>
      <c r="E36" s="104" t="s">
        <v>201</v>
      </c>
      <c r="F36" s="97">
        <v>30000</v>
      </c>
      <c r="G36" s="98"/>
      <c r="H36" s="97"/>
      <c r="I36" s="99"/>
      <c r="J36" s="101" t="s">
        <v>202</v>
      </c>
      <c r="K36" s="99"/>
    </row>
    <row r="37" spans="1:11" s="90" customFormat="1" ht="36" customHeight="1" thickBot="1">
      <c r="A37" s="94" t="s">
        <v>203</v>
      </c>
      <c r="B37" s="95">
        <v>600</v>
      </c>
      <c r="C37" s="95">
        <v>60014</v>
      </c>
      <c r="D37" s="103">
        <v>6050</v>
      </c>
      <c r="E37" s="104" t="s">
        <v>204</v>
      </c>
      <c r="F37" s="97">
        <v>15000</v>
      </c>
      <c r="G37" s="98">
        <v>15000</v>
      </c>
      <c r="H37" s="97"/>
      <c r="I37" s="99"/>
      <c r="J37" s="101"/>
      <c r="K37" s="99"/>
    </row>
    <row r="38" spans="1:11" s="90" customFormat="1" ht="36" customHeight="1" thickBot="1">
      <c r="A38" s="94" t="s">
        <v>205</v>
      </c>
      <c r="B38" s="95">
        <v>600</v>
      </c>
      <c r="C38" s="95">
        <v>60014</v>
      </c>
      <c r="D38" s="103">
        <v>6050</v>
      </c>
      <c r="E38" s="104" t="s">
        <v>206</v>
      </c>
      <c r="F38" s="97">
        <v>110000</v>
      </c>
      <c r="G38" s="98">
        <v>10000</v>
      </c>
      <c r="H38" s="97"/>
      <c r="I38" s="99"/>
      <c r="J38" s="101" t="s">
        <v>207</v>
      </c>
      <c r="K38" s="99"/>
    </row>
    <row r="39" spans="1:11" s="90" customFormat="1" ht="36" customHeight="1" thickBot="1">
      <c r="A39" s="94" t="s">
        <v>208</v>
      </c>
      <c r="B39" s="95">
        <v>600</v>
      </c>
      <c r="C39" s="95">
        <v>60014</v>
      </c>
      <c r="D39" s="103">
        <v>6050</v>
      </c>
      <c r="E39" s="104" t="s">
        <v>209</v>
      </c>
      <c r="F39" s="97">
        <v>120000</v>
      </c>
      <c r="G39" s="98">
        <v>20000</v>
      </c>
      <c r="H39" s="97"/>
      <c r="I39" s="99"/>
      <c r="J39" s="101" t="s">
        <v>207</v>
      </c>
      <c r="K39" s="99"/>
    </row>
    <row r="40" spans="1:11" s="90" customFormat="1" ht="36" customHeight="1" thickBot="1">
      <c r="A40" s="94" t="s">
        <v>210</v>
      </c>
      <c r="B40" s="95">
        <v>600</v>
      </c>
      <c r="C40" s="95">
        <v>60014</v>
      </c>
      <c r="D40" s="103">
        <v>6050</v>
      </c>
      <c r="E40" s="104" t="s">
        <v>211</v>
      </c>
      <c r="F40" s="97">
        <v>23500</v>
      </c>
      <c r="G40" s="98">
        <v>23500</v>
      </c>
      <c r="H40" s="97"/>
      <c r="I40" s="99"/>
      <c r="J40" s="101"/>
      <c r="K40" s="99"/>
    </row>
    <row r="41" spans="1:11" s="90" customFormat="1" ht="24" customHeight="1" thickBot="1">
      <c r="A41" s="94" t="s">
        <v>212</v>
      </c>
      <c r="B41" s="95">
        <v>600</v>
      </c>
      <c r="C41" s="95">
        <v>60014</v>
      </c>
      <c r="D41" s="103">
        <v>6050</v>
      </c>
      <c r="E41" s="104" t="s">
        <v>213</v>
      </c>
      <c r="F41" s="97">
        <v>15000</v>
      </c>
      <c r="G41" s="98">
        <v>15000</v>
      </c>
      <c r="H41" s="97"/>
      <c r="I41" s="99"/>
      <c r="J41" s="101"/>
      <c r="K41" s="99"/>
    </row>
    <row r="42" spans="1:11" s="90" customFormat="1" ht="174.75" customHeight="1" thickBot="1">
      <c r="A42" s="94" t="s">
        <v>214</v>
      </c>
      <c r="B42" s="95">
        <v>600</v>
      </c>
      <c r="C42" s="95">
        <v>60014</v>
      </c>
      <c r="D42" s="103">
        <v>6060</v>
      </c>
      <c r="E42" s="105" t="s">
        <v>215</v>
      </c>
      <c r="F42" s="97">
        <f t="shared" si="0"/>
        <v>330733</v>
      </c>
      <c r="G42" s="97">
        <v>330733</v>
      </c>
      <c r="H42" s="97"/>
      <c r="I42" s="99"/>
      <c r="J42" s="99"/>
      <c r="K42" s="99"/>
    </row>
    <row r="43" spans="1:11" s="90" customFormat="1" ht="24" customHeight="1" thickBot="1">
      <c r="A43" s="94" t="s">
        <v>216</v>
      </c>
      <c r="B43" s="95">
        <v>600</v>
      </c>
      <c r="C43" s="95">
        <v>60014</v>
      </c>
      <c r="D43" s="103">
        <v>6300</v>
      </c>
      <c r="E43" s="105" t="s">
        <v>217</v>
      </c>
      <c r="F43" s="97">
        <f t="shared" si="0"/>
        <v>0</v>
      </c>
      <c r="G43" s="97">
        <v>0</v>
      </c>
      <c r="H43" s="97"/>
      <c r="I43" s="99"/>
      <c r="J43" s="99"/>
      <c r="K43" s="99"/>
    </row>
    <row r="44" spans="1:11" s="90" customFormat="1" ht="24" customHeight="1" thickBot="1">
      <c r="A44" s="94" t="s">
        <v>218</v>
      </c>
      <c r="B44" s="95">
        <v>600</v>
      </c>
      <c r="C44" s="95">
        <v>60014</v>
      </c>
      <c r="D44" s="103">
        <v>6300</v>
      </c>
      <c r="E44" s="105" t="s">
        <v>219</v>
      </c>
      <c r="F44" s="97">
        <f t="shared" si="0"/>
        <v>0</v>
      </c>
      <c r="G44" s="97">
        <v>0</v>
      </c>
      <c r="H44" s="97"/>
      <c r="I44" s="99"/>
      <c r="J44" s="99"/>
      <c r="K44" s="99"/>
    </row>
    <row r="45" spans="1:11" s="93" customFormat="1" ht="24" customHeight="1" thickBot="1">
      <c r="A45" s="150" t="s">
        <v>220</v>
      </c>
      <c r="B45" s="150"/>
      <c r="C45" s="150"/>
      <c r="D45" s="150"/>
      <c r="E45" s="150"/>
      <c r="F45" s="106">
        <f>SUM(F9:F44)</f>
        <v>7698066</v>
      </c>
      <c r="G45" s="106">
        <f>SUM(G9:G44)</f>
        <v>6091733</v>
      </c>
      <c r="H45" s="106"/>
      <c r="I45" s="106"/>
      <c r="J45" s="106">
        <v>1606333</v>
      </c>
      <c r="K45" s="107"/>
    </row>
    <row r="46" spans="1:11" s="90" customFormat="1" ht="36" customHeight="1" thickBot="1">
      <c r="A46" s="94" t="s">
        <v>221</v>
      </c>
      <c r="B46" s="108">
        <v>700</v>
      </c>
      <c r="C46" s="108">
        <v>70005</v>
      </c>
      <c r="D46" s="108">
        <v>6050</v>
      </c>
      <c r="E46" s="109" t="s">
        <v>222</v>
      </c>
      <c r="F46" s="110">
        <f>SUM(G46:H46)</f>
        <v>500000</v>
      </c>
      <c r="G46" s="97">
        <v>500000</v>
      </c>
      <c r="H46" s="97"/>
      <c r="I46" s="99"/>
      <c r="J46" s="99"/>
      <c r="K46" s="99"/>
    </row>
    <row r="47" spans="1:11" s="93" customFormat="1" ht="24" customHeight="1" thickBot="1">
      <c r="A47" s="150" t="s">
        <v>223</v>
      </c>
      <c r="B47" s="150"/>
      <c r="C47" s="150"/>
      <c r="D47" s="150"/>
      <c r="E47" s="150"/>
      <c r="F47" s="106">
        <f>SUM(F46)</f>
        <v>500000</v>
      </c>
      <c r="G47" s="106">
        <f>SUM(G46)</f>
        <v>500000</v>
      </c>
      <c r="H47" s="106"/>
      <c r="I47" s="107"/>
      <c r="J47" s="107"/>
      <c r="K47" s="107"/>
    </row>
    <row r="48" spans="1:11" s="90" customFormat="1" ht="36.75" customHeight="1" thickBot="1">
      <c r="A48" s="94" t="s">
        <v>224</v>
      </c>
      <c r="B48" s="108">
        <v>750</v>
      </c>
      <c r="C48" s="108">
        <v>75011</v>
      </c>
      <c r="D48" s="108">
        <v>6050</v>
      </c>
      <c r="E48" s="109" t="s">
        <v>225</v>
      </c>
      <c r="F48" s="110">
        <f>SUM(G48:H48)</f>
        <v>30150</v>
      </c>
      <c r="G48" s="97">
        <v>30150</v>
      </c>
      <c r="H48" s="97"/>
      <c r="I48" s="99"/>
      <c r="J48" s="99"/>
      <c r="K48" s="99"/>
    </row>
    <row r="49" spans="1:11" s="90" customFormat="1" ht="24" customHeight="1" thickBot="1">
      <c r="A49" s="94" t="s">
        <v>226</v>
      </c>
      <c r="B49" s="108">
        <v>750</v>
      </c>
      <c r="C49" s="95">
        <v>75011</v>
      </c>
      <c r="D49" s="95">
        <v>6060</v>
      </c>
      <c r="E49" s="96" t="s">
        <v>227</v>
      </c>
      <c r="F49" s="97">
        <f>SUM(G49:H49)</f>
        <v>26300</v>
      </c>
      <c r="G49" s="97">
        <v>26300</v>
      </c>
      <c r="H49" s="97"/>
      <c r="I49" s="99"/>
      <c r="J49" s="99"/>
      <c r="K49" s="111"/>
    </row>
    <row r="50" spans="1:11" s="93" customFormat="1" ht="24" customHeight="1" thickBot="1">
      <c r="A50" s="150" t="s">
        <v>228</v>
      </c>
      <c r="B50" s="150"/>
      <c r="C50" s="150"/>
      <c r="D50" s="150"/>
      <c r="E50" s="150"/>
      <c r="F50" s="106">
        <f>SUM(F48:F49)</f>
        <v>56450</v>
      </c>
      <c r="G50" s="106">
        <f>SUM(G48:G49)</f>
        <v>56450</v>
      </c>
      <c r="H50" s="106"/>
      <c r="I50" s="107"/>
      <c r="J50" s="107"/>
      <c r="K50" s="107"/>
    </row>
    <row r="51" spans="1:11" s="90" customFormat="1" ht="24" customHeight="1" thickBot="1">
      <c r="A51" s="94" t="s">
        <v>229</v>
      </c>
      <c r="B51" s="108">
        <v>750</v>
      </c>
      <c r="C51" s="95">
        <v>75020</v>
      </c>
      <c r="D51" s="95">
        <v>6060</v>
      </c>
      <c r="E51" s="96" t="s">
        <v>230</v>
      </c>
      <c r="F51" s="97">
        <f>SUM(G51:H51)</f>
        <v>68000</v>
      </c>
      <c r="G51" s="97">
        <v>68000</v>
      </c>
      <c r="H51" s="97"/>
      <c r="I51" s="99"/>
      <c r="J51" s="99"/>
      <c r="K51" s="111"/>
    </row>
    <row r="52" spans="1:11" s="90" customFormat="1" ht="24" customHeight="1" thickBot="1">
      <c r="A52" s="94" t="s">
        <v>231</v>
      </c>
      <c r="B52" s="108">
        <v>750</v>
      </c>
      <c r="C52" s="95">
        <v>75020</v>
      </c>
      <c r="D52" s="95">
        <v>6060</v>
      </c>
      <c r="E52" s="96" t="s">
        <v>232</v>
      </c>
      <c r="F52" s="97">
        <f>SUM(G52:H52)</f>
        <v>11624</v>
      </c>
      <c r="G52" s="97">
        <v>11624</v>
      </c>
      <c r="H52" s="97"/>
      <c r="I52" s="99"/>
      <c r="J52" s="99"/>
      <c r="K52" s="111"/>
    </row>
    <row r="53" spans="1:11" s="90" customFormat="1" ht="35.25" customHeight="1" thickBot="1">
      <c r="A53" s="94" t="s">
        <v>233</v>
      </c>
      <c r="B53" s="108">
        <v>750</v>
      </c>
      <c r="C53" s="95">
        <v>75020</v>
      </c>
      <c r="D53" s="95">
        <v>6060</v>
      </c>
      <c r="E53" s="96" t="s">
        <v>234</v>
      </c>
      <c r="F53" s="97">
        <f>SUM(G53:H53)</f>
        <v>75000</v>
      </c>
      <c r="G53" s="97">
        <v>75000</v>
      </c>
      <c r="H53" s="97"/>
      <c r="I53" s="99"/>
      <c r="J53" s="99"/>
      <c r="K53" s="111"/>
    </row>
    <row r="54" spans="1:11" s="90" customFormat="1" ht="36.75" customHeight="1" thickBot="1">
      <c r="A54" s="94" t="s">
        <v>235</v>
      </c>
      <c r="B54" s="108">
        <v>750</v>
      </c>
      <c r="C54" s="95">
        <v>75020</v>
      </c>
      <c r="D54" s="95">
        <v>6050</v>
      </c>
      <c r="E54" s="112" t="s">
        <v>236</v>
      </c>
      <c r="F54" s="113">
        <f>SUM(G54:H54)</f>
        <v>200000</v>
      </c>
      <c r="G54" s="113">
        <v>200000</v>
      </c>
      <c r="H54" s="113"/>
      <c r="I54" s="114"/>
      <c r="J54" s="114"/>
      <c r="K54" s="99"/>
    </row>
    <row r="55" spans="1:11" s="93" customFormat="1" ht="24" customHeight="1" thickBot="1">
      <c r="A55" s="159" t="s">
        <v>237</v>
      </c>
      <c r="B55" s="159"/>
      <c r="C55" s="159"/>
      <c r="D55" s="160"/>
      <c r="E55" s="160"/>
      <c r="F55" s="115">
        <f>SUM(F51:F54)</f>
        <v>354624</v>
      </c>
      <c r="G55" s="115">
        <f>SUM(G51:G54)</f>
        <v>354624</v>
      </c>
      <c r="H55" s="115"/>
      <c r="I55" s="116"/>
      <c r="J55" s="116"/>
      <c r="K55" s="107"/>
    </row>
    <row r="56" spans="1:11" s="90" customFormat="1" ht="53.25" customHeight="1" thickBot="1">
      <c r="A56" s="94" t="s">
        <v>238</v>
      </c>
      <c r="B56" s="108">
        <v>750</v>
      </c>
      <c r="C56" s="108">
        <v>75095</v>
      </c>
      <c r="D56" s="108">
        <v>6639</v>
      </c>
      <c r="E56" s="109" t="s">
        <v>239</v>
      </c>
      <c r="F56" s="110">
        <f>SUM(G56:H56)</f>
        <v>13425</v>
      </c>
      <c r="G56" s="97">
        <v>13425</v>
      </c>
      <c r="H56" s="97"/>
      <c r="I56" s="99"/>
      <c r="J56" s="99"/>
      <c r="K56" s="99"/>
    </row>
    <row r="57" spans="1:11" s="93" customFormat="1" ht="24" customHeight="1" thickBot="1">
      <c r="A57" s="150" t="s">
        <v>240</v>
      </c>
      <c r="B57" s="150"/>
      <c r="C57" s="150"/>
      <c r="D57" s="150"/>
      <c r="E57" s="150"/>
      <c r="F57" s="106">
        <f>SUM(F56)</f>
        <v>13425</v>
      </c>
      <c r="G57" s="106">
        <f>SUM(G56)</f>
        <v>13425</v>
      </c>
      <c r="H57" s="106"/>
      <c r="I57" s="107"/>
      <c r="J57" s="107"/>
      <c r="K57" s="107"/>
    </row>
    <row r="58" spans="1:11" s="90" customFormat="1" ht="24" customHeight="1" thickBot="1">
      <c r="A58" s="94" t="s">
        <v>241</v>
      </c>
      <c r="B58" s="108">
        <v>754</v>
      </c>
      <c r="C58" s="108">
        <v>75404</v>
      </c>
      <c r="D58" s="108">
        <v>6170</v>
      </c>
      <c r="E58" s="109" t="s">
        <v>242</v>
      </c>
      <c r="F58" s="110">
        <f>SUM(G58:H58)</f>
        <v>36000</v>
      </c>
      <c r="G58" s="97">
        <v>36000</v>
      </c>
      <c r="H58" s="97"/>
      <c r="I58" s="99"/>
      <c r="J58" s="99"/>
      <c r="K58" s="99"/>
    </row>
    <row r="59" spans="1:11" s="93" customFormat="1" ht="24" customHeight="1" thickBot="1">
      <c r="A59" s="150" t="s">
        <v>243</v>
      </c>
      <c r="B59" s="150"/>
      <c r="C59" s="150"/>
      <c r="D59" s="150"/>
      <c r="E59" s="150"/>
      <c r="F59" s="106">
        <f>SUM(F58)</f>
        <v>36000</v>
      </c>
      <c r="G59" s="106">
        <f>SUM(G58)</f>
        <v>36000</v>
      </c>
      <c r="H59" s="106"/>
      <c r="I59" s="107"/>
      <c r="J59" s="107"/>
      <c r="K59" s="107"/>
    </row>
    <row r="60" spans="1:11" s="90" customFormat="1" ht="39" customHeight="1" thickBot="1">
      <c r="A60" s="94" t="s">
        <v>244</v>
      </c>
      <c r="B60" s="108">
        <v>801</v>
      </c>
      <c r="C60" s="108">
        <v>80111</v>
      </c>
      <c r="D60" s="108">
        <v>6050</v>
      </c>
      <c r="E60" s="117" t="s">
        <v>245</v>
      </c>
      <c r="F60" s="110">
        <f>SUM(G60:H60)</f>
        <v>57500</v>
      </c>
      <c r="G60" s="97">
        <v>57500</v>
      </c>
      <c r="H60" s="97"/>
      <c r="I60" s="99"/>
      <c r="J60" s="99"/>
      <c r="K60" s="99"/>
    </row>
    <row r="61" spans="1:11" s="93" customFormat="1" ht="24" customHeight="1" thickBot="1">
      <c r="A61" s="150" t="s">
        <v>246</v>
      </c>
      <c r="B61" s="150"/>
      <c r="C61" s="150"/>
      <c r="D61" s="150"/>
      <c r="E61" s="150"/>
      <c r="F61" s="106">
        <f>SUM(F60:F60)</f>
        <v>57500</v>
      </c>
      <c r="G61" s="106">
        <f>SUM(G60:G60)</f>
        <v>57500</v>
      </c>
      <c r="H61" s="106"/>
      <c r="I61" s="107"/>
      <c r="J61" s="107"/>
      <c r="K61" s="107"/>
    </row>
    <row r="62" spans="1:11" s="90" customFormat="1" ht="38.25" customHeight="1" thickBot="1">
      <c r="A62" s="94" t="s">
        <v>247</v>
      </c>
      <c r="B62" s="108">
        <v>801</v>
      </c>
      <c r="C62" s="108">
        <v>80120</v>
      </c>
      <c r="D62" s="108">
        <v>6580</v>
      </c>
      <c r="E62" s="117" t="s">
        <v>248</v>
      </c>
      <c r="F62" s="110">
        <f>SUM(G62:H62)</f>
        <v>380000</v>
      </c>
      <c r="G62" s="97">
        <v>380000</v>
      </c>
      <c r="H62" s="97"/>
      <c r="I62" s="99"/>
      <c r="J62" s="99"/>
      <c r="K62" s="99"/>
    </row>
    <row r="63" spans="1:11" s="93" customFormat="1" ht="24" customHeight="1" thickBot="1">
      <c r="A63" s="150" t="s">
        <v>249</v>
      </c>
      <c r="B63" s="150"/>
      <c r="C63" s="150"/>
      <c r="D63" s="150"/>
      <c r="E63" s="150"/>
      <c r="F63" s="106">
        <f>SUM(F62:F62)</f>
        <v>380000</v>
      </c>
      <c r="G63" s="106">
        <f>SUM(G62:G62)</f>
        <v>380000</v>
      </c>
      <c r="H63" s="106"/>
      <c r="I63" s="107"/>
      <c r="J63" s="107"/>
      <c r="K63" s="107"/>
    </row>
    <row r="64" spans="1:11" s="90" customFormat="1" ht="37.5" customHeight="1" thickBot="1">
      <c r="A64" s="94" t="s">
        <v>250</v>
      </c>
      <c r="B64" s="108">
        <v>801</v>
      </c>
      <c r="C64" s="108">
        <v>80130</v>
      </c>
      <c r="D64" s="108">
        <v>6050</v>
      </c>
      <c r="E64" s="117" t="s">
        <v>251</v>
      </c>
      <c r="F64" s="110">
        <f>SUM(G64:H64)</f>
        <v>1210000</v>
      </c>
      <c r="G64" s="97">
        <v>1210000</v>
      </c>
      <c r="H64" s="97"/>
      <c r="I64" s="99"/>
      <c r="J64" s="99"/>
      <c r="K64" s="99"/>
    </row>
    <row r="65" spans="1:11" s="93" customFormat="1" ht="48.75" customHeight="1" thickBot="1">
      <c r="A65" s="122" t="s">
        <v>252</v>
      </c>
      <c r="B65" s="127">
        <v>801</v>
      </c>
      <c r="C65" s="127">
        <v>80130</v>
      </c>
      <c r="D65" s="127">
        <v>6050</v>
      </c>
      <c r="E65" s="128" t="s">
        <v>253</v>
      </c>
      <c r="F65" s="129">
        <f>SUM(G65:H65)</f>
        <v>30000</v>
      </c>
      <c r="G65" s="124">
        <v>30000</v>
      </c>
      <c r="H65" s="124"/>
      <c r="I65" s="111"/>
      <c r="J65" s="111"/>
      <c r="K65" s="111"/>
    </row>
    <row r="66" spans="1:11" s="93" customFormat="1" ht="24" customHeight="1" thickBot="1">
      <c r="A66" s="150" t="s">
        <v>254</v>
      </c>
      <c r="B66" s="150"/>
      <c r="C66" s="150"/>
      <c r="D66" s="150"/>
      <c r="E66" s="150"/>
      <c r="F66" s="106">
        <f>SUM(F64:F65)</f>
        <v>1240000</v>
      </c>
      <c r="G66" s="106">
        <f>SUM(G64:G65)</f>
        <v>1240000</v>
      </c>
      <c r="H66" s="106"/>
      <c r="I66" s="107"/>
      <c r="J66" s="107"/>
      <c r="K66" s="107"/>
    </row>
    <row r="67" spans="1:11" s="90" customFormat="1" ht="24" customHeight="1" thickBot="1">
      <c r="A67" s="94" t="s">
        <v>255</v>
      </c>
      <c r="B67" s="108">
        <v>851</v>
      </c>
      <c r="C67" s="108">
        <v>85111</v>
      </c>
      <c r="D67" s="108">
        <v>6010</v>
      </c>
      <c r="E67" s="117" t="s">
        <v>256</v>
      </c>
      <c r="F67" s="110">
        <f>SUM(G67:H67)</f>
        <v>13450</v>
      </c>
      <c r="G67" s="97">
        <v>13450</v>
      </c>
      <c r="H67" s="97"/>
      <c r="I67" s="99"/>
      <c r="J67" s="99"/>
      <c r="K67" s="99"/>
    </row>
    <row r="68" spans="1:11" s="93" customFormat="1" ht="24" customHeight="1" thickBot="1">
      <c r="A68" s="150" t="s">
        <v>257</v>
      </c>
      <c r="B68" s="150"/>
      <c r="C68" s="150"/>
      <c r="D68" s="150"/>
      <c r="E68" s="150"/>
      <c r="F68" s="106">
        <f>SUM(F67:F67)</f>
        <v>13450</v>
      </c>
      <c r="G68" s="106">
        <f>SUM(G67:G67)</f>
        <v>13450</v>
      </c>
      <c r="H68" s="106"/>
      <c r="I68" s="107"/>
      <c r="J68" s="107"/>
      <c r="K68" s="107"/>
    </row>
    <row r="69" spans="1:11" s="90" customFormat="1" ht="34.5" customHeight="1" thickBot="1">
      <c r="A69" s="94" t="s">
        <v>258</v>
      </c>
      <c r="B69" s="108">
        <v>852</v>
      </c>
      <c r="C69" s="108">
        <v>85201</v>
      </c>
      <c r="D69" s="108">
        <v>6050</v>
      </c>
      <c r="E69" s="117" t="s">
        <v>259</v>
      </c>
      <c r="F69" s="110">
        <f>SUM(G69:H69)</f>
        <v>100000</v>
      </c>
      <c r="G69" s="97">
        <v>100000</v>
      </c>
      <c r="H69" s="97"/>
      <c r="I69" s="99"/>
      <c r="J69" s="99"/>
      <c r="K69" s="99"/>
    </row>
    <row r="70" spans="1:11" s="93" customFormat="1" ht="24" customHeight="1" thickBot="1">
      <c r="A70" s="150" t="s">
        <v>260</v>
      </c>
      <c r="B70" s="150"/>
      <c r="C70" s="150"/>
      <c r="D70" s="150"/>
      <c r="E70" s="150"/>
      <c r="F70" s="106">
        <f>SUM(F69:F69)</f>
        <v>100000</v>
      </c>
      <c r="G70" s="106">
        <f>SUM(G69:G69)</f>
        <v>100000</v>
      </c>
      <c r="H70" s="106"/>
      <c r="I70" s="107"/>
      <c r="J70" s="107"/>
      <c r="K70" s="107"/>
    </row>
    <row r="71" spans="1:11" s="90" customFormat="1" ht="52.5" customHeight="1" thickBot="1">
      <c r="A71" s="94" t="s">
        <v>261</v>
      </c>
      <c r="B71" s="108">
        <v>854</v>
      </c>
      <c r="C71" s="108">
        <v>85406</v>
      </c>
      <c r="D71" s="108">
        <v>6050</v>
      </c>
      <c r="E71" s="117" t="s">
        <v>262</v>
      </c>
      <c r="F71" s="110">
        <f>SUM(G71:H71)</f>
        <v>325000</v>
      </c>
      <c r="G71" s="97">
        <v>325000</v>
      </c>
      <c r="H71" s="97"/>
      <c r="I71" s="99"/>
      <c r="J71" s="99"/>
      <c r="K71" s="99"/>
    </row>
    <row r="72" spans="1:11" s="93" customFormat="1" ht="24" customHeight="1" thickBot="1">
      <c r="A72" s="150" t="s">
        <v>263</v>
      </c>
      <c r="B72" s="150"/>
      <c r="C72" s="150"/>
      <c r="D72" s="150"/>
      <c r="E72" s="150"/>
      <c r="F72" s="106">
        <f>SUM(F71)</f>
        <v>325000</v>
      </c>
      <c r="G72" s="106">
        <f>SUM(G71)</f>
        <v>325000</v>
      </c>
      <c r="H72" s="106"/>
      <c r="I72" s="107"/>
      <c r="J72" s="107"/>
      <c r="K72" s="107"/>
    </row>
    <row r="73" spans="1:11" s="90" customFormat="1" ht="24" customHeight="1" thickBot="1">
      <c r="A73" s="161" t="s">
        <v>264</v>
      </c>
      <c r="B73" s="162"/>
      <c r="C73" s="162"/>
      <c r="D73" s="162"/>
      <c r="E73" s="163"/>
      <c r="F73" s="118">
        <f>SUM(F8,F45,F47,F50,F55,F57,F59,F61,F63,F66,F68,F70,F72)</f>
        <v>10885386</v>
      </c>
      <c r="G73" s="118">
        <f t="shared" ref="G73:K73" si="1">SUM(G8,G45,G47,G50,G55,G57,G59,G61,G63,G66,G68,G70,G72)</f>
        <v>9279053</v>
      </c>
      <c r="H73" s="118">
        <f t="shared" si="1"/>
        <v>0</v>
      </c>
      <c r="I73" s="118">
        <f t="shared" si="1"/>
        <v>0</v>
      </c>
      <c r="J73" s="118">
        <f t="shared" si="1"/>
        <v>1606333</v>
      </c>
      <c r="K73" s="118">
        <f t="shared" si="1"/>
        <v>0</v>
      </c>
    </row>
    <row r="74" spans="1:11" ht="12.75" customHeight="1">
      <c r="F74" s="119" t="s">
        <v>265</v>
      </c>
    </row>
    <row r="75" spans="1:11" s="121" customFormat="1" ht="12.75" customHeight="1">
      <c r="A75" s="120" t="s">
        <v>266</v>
      </c>
    </row>
    <row r="76" spans="1:11" s="121" customFormat="1" ht="12.75" customHeight="1">
      <c r="A76" s="120" t="s">
        <v>267</v>
      </c>
    </row>
    <row r="77" spans="1:11" s="121" customFormat="1" ht="12.75" customHeight="1">
      <c r="A77" s="120" t="s">
        <v>268</v>
      </c>
      <c r="F77" s="121" t="s">
        <v>265</v>
      </c>
    </row>
  </sheetData>
  <sheetProtection password="CCFE" sheet="1" objects="1" scenarios="1" formatColumns="0" formatRows="0"/>
  <mergeCells count="21">
    <mergeCell ref="A72:E72"/>
    <mergeCell ref="A73:E73"/>
    <mergeCell ref="A59:E59"/>
    <mergeCell ref="A61:E61"/>
    <mergeCell ref="A63:E63"/>
    <mergeCell ref="A66:E66"/>
    <mergeCell ref="A68:E68"/>
    <mergeCell ref="A70:E70"/>
    <mergeCell ref="A57:E57"/>
    <mergeCell ref="A2:K2"/>
    <mergeCell ref="A4:A5"/>
    <mergeCell ref="B4:B5"/>
    <mergeCell ref="C4:C5"/>
    <mergeCell ref="D4:D5"/>
    <mergeCell ref="E4:E5"/>
    <mergeCell ref="F4:F5"/>
    <mergeCell ref="A8:E8"/>
    <mergeCell ref="A45:E45"/>
    <mergeCell ref="A47:E47"/>
    <mergeCell ref="A50:E50"/>
    <mergeCell ref="A55:E55"/>
  </mergeCells>
  <pageMargins left="0.35" right="0.23622047244094491" top="1.17" bottom="0.67" header="0.51" footer="0.31496062992125984"/>
  <pageSetup paperSize="9" scale="84" firstPageNumber="0" fitToWidth="0" fitToHeight="2" orientation="landscape" r:id="rId1"/>
  <headerFooter differentOddEven="1" differentFirst="1" scaleWithDoc="0" alignWithMargins="0">
    <oddFooter>&amp;C&amp;P</oddFooter>
    <evenHeader>&amp;C&amp;P</evenHeader>
    <firstHeader>&amp;R&amp;9Tabela Nr 2a
do uchwały Nr ..................
Rady Powiatu w Otwocku
z dnia .........................</firstHeader>
    <firstFooter>&amp;C&amp;P</firstFooter>
  </headerFooter>
  <rowBreaks count="4" manualBreakCount="4">
    <brk id="17" max="10" man="1"/>
    <brk id="33" max="10" man="1"/>
    <brk id="45" max="10" man="1"/>
    <brk id="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2:D36"/>
  <sheetViews>
    <sheetView showGridLines="0" workbookViewId="0">
      <selection activeCell="I8" sqref="I8"/>
    </sheetView>
  </sheetViews>
  <sheetFormatPr defaultRowHeight="12.75"/>
  <cols>
    <col min="1" max="1" width="6.33203125" style="24" customWidth="1"/>
    <col min="2" max="2" width="58.5" style="24" customWidth="1"/>
    <col min="3" max="3" width="15.33203125" style="24" customWidth="1"/>
    <col min="4" max="4" width="20.33203125" style="24" customWidth="1"/>
    <col min="5" max="16384" width="9.33203125" style="24"/>
  </cols>
  <sheetData>
    <row r="2" spans="1:4" s="40" customFormat="1" ht="15" customHeight="1">
      <c r="A2" s="166" t="s">
        <v>121</v>
      </c>
      <c r="B2" s="166"/>
      <c r="C2" s="166"/>
      <c r="D2" s="166"/>
    </row>
    <row r="3" spans="1:4">
      <c r="D3" s="25" t="s">
        <v>55</v>
      </c>
    </row>
    <row r="4" spans="1:4" ht="15" customHeight="1">
      <c r="A4" s="167" t="s">
        <v>56</v>
      </c>
      <c r="B4" s="167" t="s">
        <v>57</v>
      </c>
      <c r="C4" s="168" t="s">
        <v>58</v>
      </c>
      <c r="D4" s="169" t="s">
        <v>114</v>
      </c>
    </row>
    <row r="5" spans="1:4" ht="15" customHeight="1">
      <c r="A5" s="167"/>
      <c r="B5" s="167"/>
      <c r="C5" s="167"/>
      <c r="D5" s="170"/>
    </row>
    <row r="6" spans="1:4" ht="11.25" customHeight="1">
      <c r="A6" s="167"/>
      <c r="B6" s="167"/>
      <c r="C6" s="167"/>
      <c r="D6" s="171"/>
    </row>
    <row r="7" spans="1:4" s="43" customFormat="1" ht="12.75" customHeight="1">
      <c r="A7" s="41">
        <v>1</v>
      </c>
      <c r="B7" s="41">
        <v>2</v>
      </c>
      <c r="C7" s="41">
        <v>3</v>
      </c>
      <c r="D7" s="42">
        <v>4</v>
      </c>
    </row>
    <row r="8" spans="1:4" s="49" customFormat="1" ht="19.5" customHeight="1">
      <c r="A8" s="47" t="s">
        <v>59</v>
      </c>
      <c r="B8" s="48" t="s">
        <v>108</v>
      </c>
      <c r="C8" s="47"/>
      <c r="D8" s="27">
        <f>SUM(D9:D10)</f>
        <v>119847274</v>
      </c>
    </row>
    <row r="9" spans="1:4" s="46" customFormat="1" ht="19.5" customHeight="1">
      <c r="A9" s="44"/>
      <c r="B9" s="45" t="s">
        <v>105</v>
      </c>
      <c r="C9" s="44"/>
      <c r="D9" s="51">
        <v>108501031</v>
      </c>
    </row>
    <row r="10" spans="1:4" s="46" customFormat="1" ht="19.5" customHeight="1">
      <c r="A10" s="44"/>
      <c r="B10" s="45" t="s">
        <v>106</v>
      </c>
      <c r="C10" s="44"/>
      <c r="D10" s="51">
        <v>11346243</v>
      </c>
    </row>
    <row r="11" spans="1:4" s="49" customFormat="1" ht="19.5" customHeight="1">
      <c r="A11" s="47" t="s">
        <v>61</v>
      </c>
      <c r="B11" s="48" t="s">
        <v>109</v>
      </c>
      <c r="C11" s="47"/>
      <c r="D11" s="28">
        <f>SUM(D12,D14)</f>
        <v>112996242</v>
      </c>
    </row>
    <row r="12" spans="1:4" s="63" customFormat="1" ht="19.5" customHeight="1">
      <c r="A12" s="60"/>
      <c r="B12" s="61" t="s">
        <v>116</v>
      </c>
      <c r="C12" s="60"/>
      <c r="D12" s="62">
        <v>102110856</v>
      </c>
    </row>
    <row r="13" spans="1:4" s="46" customFormat="1" ht="19.5" customHeight="1">
      <c r="A13" s="44"/>
      <c r="B13" s="45" t="s">
        <v>117</v>
      </c>
      <c r="C13" s="44"/>
      <c r="D13" s="52">
        <v>1120960</v>
      </c>
    </row>
    <row r="14" spans="1:4" s="63" customFormat="1" ht="19.5" customHeight="1">
      <c r="A14" s="60"/>
      <c r="B14" s="61" t="s">
        <v>107</v>
      </c>
      <c r="C14" s="60"/>
      <c r="D14" s="62">
        <v>10885386</v>
      </c>
    </row>
    <row r="15" spans="1:4" s="49" customFormat="1" ht="19.5" customHeight="1">
      <c r="A15" s="47" t="s">
        <v>63</v>
      </c>
      <c r="B15" s="48" t="s">
        <v>119</v>
      </c>
      <c r="C15" s="50"/>
      <c r="D15" s="28">
        <f>SUM(D8-D11)</f>
        <v>6851032</v>
      </c>
    </row>
    <row r="16" spans="1:4" ht="19.5" customHeight="1">
      <c r="A16" s="164" t="s">
        <v>64</v>
      </c>
      <c r="B16" s="165"/>
      <c r="C16" s="57"/>
      <c r="D16" s="58">
        <f>SUM(D17:D24)</f>
        <v>200000</v>
      </c>
    </row>
    <row r="17" spans="1:4" ht="19.5" customHeight="1">
      <c r="A17" s="26" t="s">
        <v>59</v>
      </c>
      <c r="B17" s="30" t="s">
        <v>65</v>
      </c>
      <c r="C17" s="26" t="s">
        <v>66</v>
      </c>
      <c r="D17" s="23">
        <v>0</v>
      </c>
    </row>
    <row r="18" spans="1:4" ht="19.5" customHeight="1">
      <c r="A18" s="31" t="s">
        <v>61</v>
      </c>
      <c r="B18" s="29" t="s">
        <v>67</v>
      </c>
      <c r="C18" s="26" t="s">
        <v>66</v>
      </c>
      <c r="D18" s="32">
        <v>0</v>
      </c>
    </row>
    <row r="19" spans="1:4" ht="30" customHeight="1">
      <c r="A19" s="26" t="s">
        <v>63</v>
      </c>
      <c r="B19" s="33" t="s">
        <v>68</v>
      </c>
      <c r="C19" s="26" t="s">
        <v>69</v>
      </c>
      <c r="D19" s="23">
        <v>0</v>
      </c>
    </row>
    <row r="20" spans="1:4" ht="30.75" customHeight="1">
      <c r="A20" s="31" t="s">
        <v>70</v>
      </c>
      <c r="B20" s="34" t="s">
        <v>110</v>
      </c>
      <c r="C20" s="26" t="s">
        <v>71</v>
      </c>
      <c r="D20" s="23">
        <v>0</v>
      </c>
    </row>
    <row r="21" spans="1:4" ht="19.5" customHeight="1">
      <c r="A21" s="26" t="s">
        <v>72</v>
      </c>
      <c r="B21" s="29" t="s">
        <v>111</v>
      </c>
      <c r="C21" s="26" t="s">
        <v>73</v>
      </c>
      <c r="D21" s="23">
        <v>0</v>
      </c>
    </row>
    <row r="22" spans="1:4" ht="19.5" customHeight="1">
      <c r="A22" s="31" t="s">
        <v>74</v>
      </c>
      <c r="B22" s="29" t="s">
        <v>75</v>
      </c>
      <c r="C22" s="26" t="s">
        <v>76</v>
      </c>
      <c r="D22" s="35">
        <v>0</v>
      </c>
    </row>
    <row r="23" spans="1:4" ht="21" customHeight="1">
      <c r="A23" s="26" t="s">
        <v>77</v>
      </c>
      <c r="B23" s="34" t="s">
        <v>112</v>
      </c>
      <c r="C23" s="26" t="s">
        <v>78</v>
      </c>
      <c r="D23" s="23">
        <v>0</v>
      </c>
    </row>
    <row r="24" spans="1:4" ht="19.5" customHeight="1">
      <c r="A24" s="26" t="s">
        <v>79</v>
      </c>
      <c r="B24" s="36" t="s">
        <v>80</v>
      </c>
      <c r="C24" s="26" t="s">
        <v>81</v>
      </c>
      <c r="D24" s="23">
        <v>200000</v>
      </c>
    </row>
    <row r="25" spans="1:4" ht="19.5" customHeight="1">
      <c r="A25" s="26" t="s">
        <v>97</v>
      </c>
      <c r="B25" s="36" t="s">
        <v>113</v>
      </c>
      <c r="C25" s="26" t="s">
        <v>104</v>
      </c>
      <c r="D25" s="23">
        <v>0</v>
      </c>
    </row>
    <row r="26" spans="1:4" ht="19.5" customHeight="1">
      <c r="A26" s="164" t="s">
        <v>82</v>
      </c>
      <c r="B26" s="165"/>
      <c r="C26" s="59"/>
      <c r="D26" s="58">
        <f>SUM(D27:D33)</f>
        <v>7051032</v>
      </c>
    </row>
    <row r="27" spans="1:4" ht="19.5" customHeight="1">
      <c r="A27" s="26" t="s">
        <v>59</v>
      </c>
      <c r="B27" s="29" t="s">
        <v>83</v>
      </c>
      <c r="C27" s="26" t="s">
        <v>84</v>
      </c>
      <c r="D27" s="23">
        <v>6805456</v>
      </c>
    </row>
    <row r="28" spans="1:4" ht="19.5" customHeight="1">
      <c r="A28" s="31" t="s">
        <v>61</v>
      </c>
      <c r="B28" s="37" t="s">
        <v>85</v>
      </c>
      <c r="C28" s="31" t="s">
        <v>84</v>
      </c>
      <c r="D28" s="32">
        <v>245576</v>
      </c>
    </row>
    <row r="29" spans="1:4" ht="45" customHeight="1">
      <c r="A29" s="26" t="s">
        <v>63</v>
      </c>
      <c r="B29" s="34" t="s">
        <v>86</v>
      </c>
      <c r="C29" s="26" t="s">
        <v>87</v>
      </c>
      <c r="D29" s="23">
        <v>0</v>
      </c>
    </row>
    <row r="30" spans="1:4" ht="19.5" customHeight="1">
      <c r="A30" s="31" t="s">
        <v>70</v>
      </c>
      <c r="B30" s="37" t="s">
        <v>88</v>
      </c>
      <c r="C30" s="31" t="s">
        <v>89</v>
      </c>
      <c r="D30" s="32">
        <v>0</v>
      </c>
    </row>
    <row r="31" spans="1:4" ht="19.5" customHeight="1">
      <c r="A31" s="26" t="s">
        <v>72</v>
      </c>
      <c r="B31" s="29" t="s">
        <v>90</v>
      </c>
      <c r="C31" s="26" t="s">
        <v>91</v>
      </c>
      <c r="D31" s="23">
        <v>0</v>
      </c>
    </row>
    <row r="32" spans="1:4" ht="19.5" customHeight="1">
      <c r="A32" s="38" t="s">
        <v>74</v>
      </c>
      <c r="B32" s="36" t="s">
        <v>92</v>
      </c>
      <c r="C32" s="38" t="s">
        <v>93</v>
      </c>
      <c r="D32" s="35">
        <v>0</v>
      </c>
    </row>
    <row r="33" spans="1:4" ht="19.5" customHeight="1">
      <c r="A33" s="38" t="s">
        <v>77</v>
      </c>
      <c r="B33" s="36" t="s">
        <v>94</v>
      </c>
      <c r="C33" s="39" t="s">
        <v>95</v>
      </c>
      <c r="D33" s="23">
        <v>0</v>
      </c>
    </row>
    <row r="34" spans="1:4" ht="19.5" customHeight="1">
      <c r="A34" s="53"/>
      <c r="B34" s="54"/>
      <c r="C34" s="53"/>
      <c r="D34" s="55"/>
    </row>
    <row r="36" spans="1:4" s="56" customFormat="1" ht="18"/>
  </sheetData>
  <sheetProtection password="CCFE" sheet="1" objects="1" scenarios="1" formatColumns="0" formatRows="0"/>
  <mergeCells count="7">
    <mergeCell ref="A26:B26"/>
    <mergeCell ref="A2:D2"/>
    <mergeCell ref="A4:A6"/>
    <mergeCell ref="B4:B6"/>
    <mergeCell ref="C4:C6"/>
    <mergeCell ref="D4:D6"/>
    <mergeCell ref="A16:B16"/>
  </mergeCells>
  <printOptions horizontalCentered="1"/>
  <pageMargins left="0.35433070866141736" right="0.39370078740157483" top="1.4566929133858268" bottom="0.59055118110236227" header="0.66" footer="0.51181102362204722"/>
  <pageSetup paperSize="9" orientation="portrait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B1:G159"/>
  <sheetViews>
    <sheetView zoomScaleNormal="100" workbookViewId="0">
      <pane ySplit="4" topLeftCell="A5" activePane="bottomLeft" state="frozen"/>
      <selection activeCell="F21" sqref="F21"/>
      <selection pane="bottomLeft" activeCell="N75" sqref="N75"/>
    </sheetView>
  </sheetViews>
  <sheetFormatPr defaultRowHeight="12"/>
  <cols>
    <col min="1" max="1" width="4.83203125" style="5" customWidth="1"/>
    <col min="2" max="2" width="6.6640625" style="1" customWidth="1"/>
    <col min="3" max="3" width="9.5" style="1" customWidth="1"/>
    <col min="4" max="4" width="10.1640625" style="2" customWidth="1"/>
    <col min="5" max="5" width="55.1640625" style="3" customWidth="1"/>
    <col min="6" max="7" width="17" style="4" customWidth="1"/>
    <col min="8" max="16384" width="9.33203125" style="5"/>
  </cols>
  <sheetData>
    <row r="1" spans="2:7" ht="12.75" customHeight="1"/>
    <row r="2" spans="2:7" ht="30.75" customHeight="1">
      <c r="B2" s="172" t="s">
        <v>120</v>
      </c>
      <c r="C2" s="172"/>
      <c r="D2" s="172"/>
      <c r="E2" s="172"/>
      <c r="F2" s="172"/>
      <c r="G2" s="172"/>
    </row>
    <row r="3" spans="2:7" ht="9.75" customHeight="1"/>
    <row r="4" spans="2:7" s="2" customFormat="1" ht="25.5" customHeight="1">
      <c r="B4" s="6" t="s">
        <v>0</v>
      </c>
      <c r="C4" s="6" t="s">
        <v>1</v>
      </c>
      <c r="D4" s="7" t="s">
        <v>98</v>
      </c>
      <c r="E4" s="8" t="s">
        <v>99</v>
      </c>
      <c r="F4" s="9" t="s">
        <v>60</v>
      </c>
      <c r="G4" s="9" t="s">
        <v>62</v>
      </c>
    </row>
    <row r="5" spans="2:7" s="14" customFormat="1" ht="17.25" customHeight="1">
      <c r="B5" s="10" t="s">
        <v>3</v>
      </c>
      <c r="C5" s="10"/>
      <c r="D5" s="11"/>
      <c r="E5" s="12" t="s">
        <v>4</v>
      </c>
      <c r="F5" s="13">
        <f>SUM(F6)</f>
        <v>110351</v>
      </c>
      <c r="G5" s="13">
        <f>SUM(G6)</f>
        <v>110351</v>
      </c>
    </row>
    <row r="6" spans="2:7" s="14" customFormat="1" ht="17.25" customHeight="1">
      <c r="B6" s="15"/>
      <c r="C6" s="15" t="s">
        <v>5</v>
      </c>
      <c r="D6" s="16"/>
      <c r="E6" s="17" t="s">
        <v>6</v>
      </c>
      <c r="F6" s="18">
        <f>SUM(F7)</f>
        <v>110351</v>
      </c>
      <c r="G6" s="18">
        <f>SUM(G8)</f>
        <v>110351</v>
      </c>
    </row>
    <row r="7" spans="2:7" s="14" customFormat="1" ht="42" customHeight="1">
      <c r="B7" s="19"/>
      <c r="C7" s="19"/>
      <c r="D7" s="20">
        <v>2110</v>
      </c>
      <c r="E7" s="21" t="s">
        <v>101</v>
      </c>
      <c r="F7" s="22">
        <v>110351</v>
      </c>
      <c r="G7" s="22"/>
    </row>
    <row r="8" spans="2:7" s="14" customFormat="1" ht="15.75" customHeight="1">
      <c r="B8" s="19"/>
      <c r="C8" s="19"/>
      <c r="D8" s="20">
        <v>4300</v>
      </c>
      <c r="E8" s="21" t="s">
        <v>7</v>
      </c>
      <c r="F8" s="22"/>
      <c r="G8" s="22">
        <v>110351</v>
      </c>
    </row>
    <row r="9" spans="2:7" s="14" customFormat="1" ht="17.25" customHeight="1">
      <c r="B9" s="10">
        <v>700</v>
      </c>
      <c r="C9" s="10"/>
      <c r="D9" s="11"/>
      <c r="E9" s="12" t="s">
        <v>24</v>
      </c>
      <c r="F9" s="13">
        <f>SUM(F10)</f>
        <v>600798</v>
      </c>
      <c r="G9" s="13">
        <f>SUM(G10)</f>
        <v>600798</v>
      </c>
    </row>
    <row r="10" spans="2:7" s="14" customFormat="1" ht="17.25" customHeight="1">
      <c r="B10" s="15"/>
      <c r="C10" s="15">
        <v>70005</v>
      </c>
      <c r="D10" s="16"/>
      <c r="E10" s="17" t="s">
        <v>25</v>
      </c>
      <c r="F10" s="18">
        <f>SUM(F11)</f>
        <v>600798</v>
      </c>
      <c r="G10" s="18">
        <f>SUM(G11:G20)</f>
        <v>600798</v>
      </c>
    </row>
    <row r="11" spans="2:7" s="14" customFormat="1" ht="42.75" customHeight="1">
      <c r="B11" s="19"/>
      <c r="C11" s="19"/>
      <c r="D11" s="20">
        <v>2110</v>
      </c>
      <c r="E11" s="21" t="s">
        <v>101</v>
      </c>
      <c r="F11" s="22">
        <v>600798</v>
      </c>
      <c r="G11" s="22"/>
    </row>
    <row r="12" spans="2:7" s="14" customFormat="1" ht="15.75" customHeight="1">
      <c r="B12" s="19"/>
      <c r="C12" s="19"/>
      <c r="D12" s="20">
        <v>4210</v>
      </c>
      <c r="E12" s="21" t="s">
        <v>13</v>
      </c>
      <c r="F12" s="22"/>
      <c r="G12" s="22">
        <v>25</v>
      </c>
    </row>
    <row r="13" spans="2:7" s="14" customFormat="1" ht="15.75" customHeight="1">
      <c r="B13" s="19"/>
      <c r="C13" s="19"/>
      <c r="D13" s="20">
        <v>4270</v>
      </c>
      <c r="E13" s="21" t="s">
        <v>15</v>
      </c>
      <c r="F13" s="22"/>
      <c r="G13" s="22">
        <v>40875</v>
      </c>
    </row>
    <row r="14" spans="2:7" s="14" customFormat="1" ht="15.75" customHeight="1">
      <c r="B14" s="19"/>
      <c r="C14" s="19"/>
      <c r="D14" s="20">
        <v>4300</v>
      </c>
      <c r="E14" s="21" t="s">
        <v>7</v>
      </c>
      <c r="F14" s="22"/>
      <c r="G14" s="22">
        <v>65015</v>
      </c>
    </row>
    <row r="15" spans="2:7" s="14" customFormat="1" ht="29.25" customHeight="1">
      <c r="B15" s="19"/>
      <c r="C15" s="19"/>
      <c r="D15" s="20">
        <v>4390</v>
      </c>
      <c r="E15" s="21" t="s">
        <v>47</v>
      </c>
      <c r="F15" s="22"/>
      <c r="G15" s="22">
        <v>102823</v>
      </c>
    </row>
    <row r="16" spans="2:7" s="14" customFormat="1" ht="15.75" customHeight="1">
      <c r="B16" s="19"/>
      <c r="C16" s="19"/>
      <c r="D16" s="20">
        <v>4480</v>
      </c>
      <c r="E16" s="21" t="s">
        <v>22</v>
      </c>
      <c r="F16" s="22"/>
      <c r="G16" s="22">
        <v>30000</v>
      </c>
    </row>
    <row r="17" spans="2:7" s="14" customFormat="1" ht="30.75" customHeight="1">
      <c r="B17" s="19"/>
      <c r="C17" s="19"/>
      <c r="D17" s="20">
        <v>4520</v>
      </c>
      <c r="E17" s="21" t="s">
        <v>23</v>
      </c>
      <c r="F17" s="22"/>
      <c r="G17" s="22">
        <v>2085</v>
      </c>
    </row>
    <row r="18" spans="2:7" s="14" customFormat="1" ht="15.75" customHeight="1">
      <c r="B18" s="19"/>
      <c r="C18" s="19"/>
      <c r="D18" s="20">
        <v>4580</v>
      </c>
      <c r="E18" s="21" t="s">
        <v>26</v>
      </c>
      <c r="F18" s="22"/>
      <c r="G18" s="22">
        <v>8000</v>
      </c>
    </row>
    <row r="19" spans="2:7" s="14" customFormat="1" ht="15.75" customHeight="1">
      <c r="B19" s="19"/>
      <c r="C19" s="19"/>
      <c r="D19" s="20">
        <v>4590</v>
      </c>
      <c r="E19" s="21" t="s">
        <v>27</v>
      </c>
      <c r="F19" s="22"/>
      <c r="G19" s="22">
        <v>345798</v>
      </c>
    </row>
    <row r="20" spans="2:7" s="14" customFormat="1" ht="15.75" customHeight="1">
      <c r="B20" s="19"/>
      <c r="C20" s="19"/>
      <c r="D20" s="20">
        <v>4610</v>
      </c>
      <c r="E20" s="21" t="s">
        <v>28</v>
      </c>
      <c r="F20" s="22"/>
      <c r="G20" s="22">
        <v>6177</v>
      </c>
    </row>
    <row r="21" spans="2:7" s="14" customFormat="1" ht="17.25" customHeight="1">
      <c r="B21" s="10">
        <v>710</v>
      </c>
      <c r="C21" s="10"/>
      <c r="D21" s="11"/>
      <c r="E21" s="12" t="s">
        <v>29</v>
      </c>
      <c r="F21" s="13">
        <f>SUM(F22,F25,F28)</f>
        <v>710061</v>
      </c>
      <c r="G21" s="13">
        <f>SUM(G22,G25,G28,)</f>
        <v>710061</v>
      </c>
    </row>
    <row r="22" spans="2:7" s="14" customFormat="1" ht="17.25" customHeight="1">
      <c r="B22" s="15"/>
      <c r="C22" s="15">
        <v>71013</v>
      </c>
      <c r="D22" s="16"/>
      <c r="E22" s="17" t="s">
        <v>30</v>
      </c>
      <c r="F22" s="18">
        <f>SUM(F23)</f>
        <v>31000</v>
      </c>
      <c r="G22" s="18">
        <f>SUM(G24)</f>
        <v>31000</v>
      </c>
    </row>
    <row r="23" spans="2:7" s="14" customFormat="1" ht="42.75" customHeight="1">
      <c r="B23" s="19"/>
      <c r="C23" s="19"/>
      <c r="D23" s="20">
        <v>2110</v>
      </c>
      <c r="E23" s="21" t="s">
        <v>101</v>
      </c>
      <c r="F23" s="22">
        <v>31000</v>
      </c>
      <c r="G23" s="22"/>
    </row>
    <row r="24" spans="2:7" s="14" customFormat="1" ht="15.75" customHeight="1">
      <c r="B24" s="19"/>
      <c r="C24" s="19"/>
      <c r="D24" s="20">
        <v>4300</v>
      </c>
      <c r="E24" s="21" t="s">
        <v>7</v>
      </c>
      <c r="F24" s="22"/>
      <c r="G24" s="22">
        <v>31000</v>
      </c>
    </row>
    <row r="25" spans="2:7" s="14" customFormat="1" ht="17.25" customHeight="1">
      <c r="B25" s="15"/>
      <c r="C25" s="15">
        <v>71014</v>
      </c>
      <c r="D25" s="16"/>
      <c r="E25" s="17" t="s">
        <v>31</v>
      </c>
      <c r="F25" s="18">
        <f>SUM(F26)</f>
        <v>44280</v>
      </c>
      <c r="G25" s="18">
        <f>SUM(G27)</f>
        <v>44280</v>
      </c>
    </row>
    <row r="26" spans="2:7" s="14" customFormat="1" ht="42.75" customHeight="1">
      <c r="B26" s="19"/>
      <c r="C26" s="19"/>
      <c r="D26" s="20">
        <v>2110</v>
      </c>
      <c r="E26" s="21" t="s">
        <v>101</v>
      </c>
      <c r="F26" s="22">
        <v>44280</v>
      </c>
      <c r="G26" s="22"/>
    </row>
    <row r="27" spans="2:7" s="14" customFormat="1" ht="15.75" customHeight="1">
      <c r="B27" s="19"/>
      <c r="C27" s="19"/>
      <c r="D27" s="20">
        <v>4300</v>
      </c>
      <c r="E27" s="21" t="s">
        <v>7</v>
      </c>
      <c r="F27" s="22"/>
      <c r="G27" s="22">
        <v>44280</v>
      </c>
    </row>
    <row r="28" spans="2:7" s="14" customFormat="1" ht="17.25" customHeight="1">
      <c r="B28" s="15"/>
      <c r="C28" s="15">
        <v>71015</v>
      </c>
      <c r="D28" s="16"/>
      <c r="E28" s="17" t="s">
        <v>32</v>
      </c>
      <c r="F28" s="18">
        <f>SUM(F29:F29)</f>
        <v>634781</v>
      </c>
      <c r="G28" s="18">
        <f>SUM(G30:G50)</f>
        <v>634781</v>
      </c>
    </row>
    <row r="29" spans="2:7" s="14" customFormat="1" ht="42.75" customHeight="1">
      <c r="B29" s="19"/>
      <c r="C29" s="19"/>
      <c r="D29" s="20">
        <v>2110</v>
      </c>
      <c r="E29" s="21" t="s">
        <v>101</v>
      </c>
      <c r="F29" s="22">
        <v>634781</v>
      </c>
      <c r="G29" s="22"/>
    </row>
    <row r="30" spans="2:7" s="14" customFormat="1" ht="15.75" customHeight="1">
      <c r="B30" s="19"/>
      <c r="C30" s="19"/>
      <c r="D30" s="20">
        <v>4010</v>
      </c>
      <c r="E30" s="21" t="s">
        <v>8</v>
      </c>
      <c r="F30" s="22"/>
      <c r="G30" s="22">
        <v>118469</v>
      </c>
    </row>
    <row r="31" spans="2:7" s="14" customFormat="1" ht="15.75" customHeight="1">
      <c r="B31" s="19"/>
      <c r="C31" s="19"/>
      <c r="D31" s="20">
        <v>4020</v>
      </c>
      <c r="E31" s="21" t="s">
        <v>33</v>
      </c>
      <c r="F31" s="22"/>
      <c r="G31" s="22">
        <v>287550</v>
      </c>
    </row>
    <row r="32" spans="2:7" s="14" customFormat="1" ht="15.75" customHeight="1">
      <c r="B32" s="19"/>
      <c r="C32" s="19"/>
      <c r="D32" s="20">
        <v>4040</v>
      </c>
      <c r="E32" s="21" t="s">
        <v>9</v>
      </c>
      <c r="F32" s="22"/>
      <c r="G32" s="22">
        <v>21870</v>
      </c>
    </row>
    <row r="33" spans="2:7" s="14" customFormat="1" ht="15.75" customHeight="1">
      <c r="B33" s="19"/>
      <c r="C33" s="19"/>
      <c r="D33" s="20">
        <v>4110</v>
      </c>
      <c r="E33" s="21" t="s">
        <v>10</v>
      </c>
      <c r="F33" s="22"/>
      <c r="G33" s="22">
        <v>73244</v>
      </c>
    </row>
    <row r="34" spans="2:7" s="14" customFormat="1" ht="15.75" customHeight="1">
      <c r="B34" s="19"/>
      <c r="C34" s="19"/>
      <c r="D34" s="20">
        <v>4120</v>
      </c>
      <c r="E34" s="21" t="s">
        <v>11</v>
      </c>
      <c r="F34" s="22"/>
      <c r="G34" s="22">
        <v>5820</v>
      </c>
    </row>
    <row r="35" spans="2:7" s="14" customFormat="1" ht="15.75" customHeight="1">
      <c r="B35" s="19"/>
      <c r="C35" s="19"/>
      <c r="D35" s="20">
        <v>4170</v>
      </c>
      <c r="E35" s="21" t="s">
        <v>12</v>
      </c>
      <c r="F35" s="22"/>
      <c r="G35" s="22">
        <v>1098</v>
      </c>
    </row>
    <row r="36" spans="2:7" s="14" customFormat="1" ht="15.75" customHeight="1">
      <c r="B36" s="19"/>
      <c r="C36" s="19"/>
      <c r="D36" s="20">
        <v>4210</v>
      </c>
      <c r="E36" s="21" t="s">
        <v>13</v>
      </c>
      <c r="F36" s="22"/>
      <c r="G36" s="22">
        <v>23057</v>
      </c>
    </row>
    <row r="37" spans="2:7" s="14" customFormat="1" ht="15.75" customHeight="1">
      <c r="B37" s="19"/>
      <c r="C37" s="19"/>
      <c r="D37" s="20">
        <v>4260</v>
      </c>
      <c r="E37" s="21" t="s">
        <v>14</v>
      </c>
      <c r="F37" s="22"/>
      <c r="G37" s="22">
        <v>12991</v>
      </c>
    </row>
    <row r="38" spans="2:7" s="14" customFormat="1" ht="15.75" customHeight="1">
      <c r="B38" s="19"/>
      <c r="C38" s="19"/>
      <c r="D38" s="20">
        <v>4270</v>
      </c>
      <c r="E38" s="21" t="s">
        <v>15</v>
      </c>
      <c r="F38" s="22"/>
      <c r="G38" s="22">
        <v>1980</v>
      </c>
    </row>
    <row r="39" spans="2:7" s="14" customFormat="1" ht="15.75" customHeight="1">
      <c r="B39" s="19"/>
      <c r="C39" s="19"/>
      <c r="D39" s="20">
        <v>4280</v>
      </c>
      <c r="E39" s="21" t="s">
        <v>16</v>
      </c>
      <c r="F39" s="22"/>
      <c r="G39" s="22">
        <v>240</v>
      </c>
    </row>
    <row r="40" spans="2:7" s="14" customFormat="1" ht="15.75" customHeight="1">
      <c r="B40" s="19"/>
      <c r="C40" s="19"/>
      <c r="D40" s="20">
        <v>4300</v>
      </c>
      <c r="E40" s="21" t="s">
        <v>7</v>
      </c>
      <c r="F40" s="22"/>
      <c r="G40" s="22">
        <v>59611</v>
      </c>
    </row>
    <row r="41" spans="2:7" s="14" customFormat="1" ht="15.75" customHeight="1">
      <c r="B41" s="19"/>
      <c r="C41" s="19"/>
      <c r="D41" s="20">
        <v>4350</v>
      </c>
      <c r="E41" s="21" t="s">
        <v>17</v>
      </c>
      <c r="F41" s="22"/>
      <c r="G41" s="22">
        <v>588</v>
      </c>
    </row>
    <row r="42" spans="2:7" s="14" customFormat="1" ht="28.5" customHeight="1">
      <c r="B42" s="19"/>
      <c r="C42" s="19"/>
      <c r="D42" s="20">
        <v>4360</v>
      </c>
      <c r="E42" s="21" t="s">
        <v>18</v>
      </c>
      <c r="F42" s="22"/>
      <c r="G42" s="22">
        <v>752</v>
      </c>
    </row>
    <row r="43" spans="2:7" s="14" customFormat="1" ht="29.25" customHeight="1">
      <c r="B43" s="19"/>
      <c r="C43" s="19"/>
      <c r="D43" s="20">
        <v>4370</v>
      </c>
      <c r="E43" s="21" t="s">
        <v>102</v>
      </c>
      <c r="F43" s="22"/>
      <c r="G43" s="22">
        <v>2155</v>
      </c>
    </row>
    <row r="44" spans="2:7" s="14" customFormat="1" ht="15.75" customHeight="1">
      <c r="B44" s="19"/>
      <c r="C44" s="19"/>
      <c r="D44" s="20">
        <v>4410</v>
      </c>
      <c r="E44" s="21" t="s">
        <v>19</v>
      </c>
      <c r="F44" s="22"/>
      <c r="G44" s="22">
        <v>5927</v>
      </c>
    </row>
    <row r="45" spans="2:7" s="14" customFormat="1" ht="15.75" customHeight="1">
      <c r="B45" s="19"/>
      <c r="C45" s="19"/>
      <c r="D45" s="20">
        <v>4430</v>
      </c>
      <c r="E45" s="21" t="s">
        <v>20</v>
      </c>
      <c r="F45" s="22"/>
      <c r="G45" s="22">
        <v>2243</v>
      </c>
    </row>
    <row r="46" spans="2:7" s="14" customFormat="1" ht="15.75" customHeight="1">
      <c r="B46" s="19"/>
      <c r="C46" s="19"/>
      <c r="D46" s="20">
        <v>4440</v>
      </c>
      <c r="E46" s="21" t="s">
        <v>21</v>
      </c>
      <c r="F46" s="22"/>
      <c r="G46" s="22">
        <v>11487</v>
      </c>
    </row>
    <row r="47" spans="2:7" s="14" customFormat="1" ht="15.75" customHeight="1">
      <c r="B47" s="19"/>
      <c r="C47" s="19"/>
      <c r="D47" s="20">
        <v>4480</v>
      </c>
      <c r="E47" s="21" t="s">
        <v>22</v>
      </c>
      <c r="F47" s="22"/>
      <c r="G47" s="22">
        <v>1188</v>
      </c>
    </row>
    <row r="48" spans="2:7" s="14" customFormat="1" ht="15.75" customHeight="1">
      <c r="B48" s="19"/>
      <c r="C48" s="19"/>
      <c r="D48" s="20">
        <v>4550</v>
      </c>
      <c r="E48" s="21" t="s">
        <v>34</v>
      </c>
      <c r="F48" s="22"/>
      <c r="G48" s="22">
        <v>707</v>
      </c>
    </row>
    <row r="49" spans="2:7" s="14" customFormat="1" ht="15.75" customHeight="1">
      <c r="B49" s="19"/>
      <c r="C49" s="19"/>
      <c r="D49" s="20">
        <v>4610</v>
      </c>
      <c r="E49" s="21" t="s">
        <v>28</v>
      </c>
      <c r="F49" s="22"/>
      <c r="G49" s="22">
        <v>1251</v>
      </c>
    </row>
    <row r="50" spans="2:7" s="14" customFormat="1" ht="27.75" customHeight="1">
      <c r="B50" s="19"/>
      <c r="C50" s="19"/>
      <c r="D50" s="20">
        <v>4700</v>
      </c>
      <c r="E50" s="21" t="s">
        <v>103</v>
      </c>
      <c r="F50" s="22"/>
      <c r="G50" s="22">
        <v>2553</v>
      </c>
    </row>
    <row r="51" spans="2:7" s="14" customFormat="1" ht="16.5" customHeight="1">
      <c r="B51" s="10">
        <v>750</v>
      </c>
      <c r="C51" s="10"/>
      <c r="D51" s="11"/>
      <c r="E51" s="12" t="s">
        <v>35</v>
      </c>
      <c r="F51" s="13">
        <f>SUM(F52,F58)</f>
        <v>442390</v>
      </c>
      <c r="G51" s="13">
        <f>SUM(G52,G58)</f>
        <v>442390</v>
      </c>
    </row>
    <row r="52" spans="2:7" s="14" customFormat="1" ht="17.25" customHeight="1">
      <c r="B52" s="15"/>
      <c r="C52" s="15">
        <v>75011</v>
      </c>
      <c r="D52" s="16"/>
      <c r="E52" s="17" t="s">
        <v>36</v>
      </c>
      <c r="F52" s="18">
        <f>SUM(F53)</f>
        <v>420390</v>
      </c>
      <c r="G52" s="18">
        <f>SUM(G54:G57)</f>
        <v>420390</v>
      </c>
    </row>
    <row r="53" spans="2:7" s="14" customFormat="1" ht="42.75" customHeight="1">
      <c r="B53" s="19"/>
      <c r="C53" s="19"/>
      <c r="D53" s="20">
        <v>2110</v>
      </c>
      <c r="E53" s="21" t="s">
        <v>101</v>
      </c>
      <c r="F53" s="22">
        <v>420390</v>
      </c>
      <c r="G53" s="22"/>
    </row>
    <row r="54" spans="2:7" s="14" customFormat="1" ht="15.75" customHeight="1">
      <c r="B54" s="19"/>
      <c r="C54" s="19"/>
      <c r="D54" s="20">
        <v>4010</v>
      </c>
      <c r="E54" s="21" t="s">
        <v>8</v>
      </c>
      <c r="F54" s="22"/>
      <c r="G54" s="22">
        <v>327350</v>
      </c>
    </row>
    <row r="55" spans="2:7" s="14" customFormat="1" ht="15.75" customHeight="1">
      <c r="B55" s="19"/>
      <c r="C55" s="19"/>
      <c r="D55" s="20">
        <v>4040</v>
      </c>
      <c r="E55" s="21" t="s">
        <v>9</v>
      </c>
      <c r="F55" s="22"/>
      <c r="G55" s="22">
        <v>26130</v>
      </c>
    </row>
    <row r="56" spans="2:7" s="14" customFormat="1" ht="15.75" customHeight="1">
      <c r="B56" s="19"/>
      <c r="C56" s="19"/>
      <c r="D56" s="20">
        <v>4110</v>
      </c>
      <c r="E56" s="21" t="s">
        <v>10</v>
      </c>
      <c r="F56" s="22"/>
      <c r="G56" s="22">
        <v>59766</v>
      </c>
    </row>
    <row r="57" spans="2:7" s="14" customFormat="1" ht="15.75" customHeight="1">
      <c r="B57" s="19"/>
      <c r="C57" s="19"/>
      <c r="D57" s="20">
        <v>4120</v>
      </c>
      <c r="E57" s="21" t="s">
        <v>11</v>
      </c>
      <c r="F57" s="22"/>
      <c r="G57" s="22">
        <v>7144</v>
      </c>
    </row>
    <row r="58" spans="2:7" s="14" customFormat="1" ht="17.25" customHeight="1">
      <c r="B58" s="15"/>
      <c r="C58" s="15">
        <v>75045</v>
      </c>
      <c r="D58" s="16"/>
      <c r="E58" s="17" t="s">
        <v>37</v>
      </c>
      <c r="F58" s="18">
        <f>SUM(F59)</f>
        <v>22000</v>
      </c>
      <c r="G58" s="18">
        <f>SUM(G60:G65)</f>
        <v>22000</v>
      </c>
    </row>
    <row r="59" spans="2:7" s="14" customFormat="1" ht="42.75" customHeight="1">
      <c r="B59" s="19"/>
      <c r="C59" s="19"/>
      <c r="D59" s="20">
        <v>2110</v>
      </c>
      <c r="E59" s="21" t="s">
        <v>101</v>
      </c>
      <c r="F59" s="22">
        <v>22000</v>
      </c>
      <c r="G59" s="22"/>
    </row>
    <row r="60" spans="2:7" s="14" customFormat="1" ht="15.75" customHeight="1">
      <c r="B60" s="19"/>
      <c r="C60" s="19"/>
      <c r="D60" s="20">
        <v>4110</v>
      </c>
      <c r="E60" s="21" t="s">
        <v>10</v>
      </c>
      <c r="F60" s="22"/>
      <c r="G60" s="22">
        <v>342</v>
      </c>
    </row>
    <row r="61" spans="2:7" s="14" customFormat="1" ht="15.75" customHeight="1">
      <c r="B61" s="19"/>
      <c r="C61" s="19"/>
      <c r="D61" s="20">
        <v>4120</v>
      </c>
      <c r="E61" s="21" t="s">
        <v>11</v>
      </c>
      <c r="F61" s="22"/>
      <c r="G61" s="22">
        <v>49</v>
      </c>
    </row>
    <row r="62" spans="2:7" s="14" customFormat="1" ht="15.75" customHeight="1">
      <c r="B62" s="19"/>
      <c r="C62" s="19"/>
      <c r="D62" s="20">
        <v>4170</v>
      </c>
      <c r="E62" s="21" t="s">
        <v>12</v>
      </c>
      <c r="F62" s="22"/>
      <c r="G62" s="22">
        <v>20360</v>
      </c>
    </row>
    <row r="63" spans="2:7" s="14" customFormat="1" ht="15.75" customHeight="1">
      <c r="B63" s="19"/>
      <c r="C63" s="19"/>
      <c r="D63" s="20">
        <v>4210</v>
      </c>
      <c r="E63" s="21" t="s">
        <v>13</v>
      </c>
      <c r="F63" s="22"/>
      <c r="G63" s="22">
        <v>1186</v>
      </c>
    </row>
    <row r="64" spans="2:7" s="14" customFormat="1" ht="15.75" customHeight="1">
      <c r="B64" s="19"/>
      <c r="C64" s="19"/>
      <c r="D64" s="20">
        <v>4300</v>
      </c>
      <c r="E64" s="21" t="s">
        <v>7</v>
      </c>
      <c r="F64" s="22"/>
      <c r="G64" s="22">
        <v>47</v>
      </c>
    </row>
    <row r="65" spans="2:7" s="14" customFormat="1" ht="15.75" customHeight="1">
      <c r="B65" s="19"/>
      <c r="C65" s="19"/>
      <c r="D65" s="20">
        <v>4410</v>
      </c>
      <c r="E65" s="21" t="s">
        <v>19</v>
      </c>
      <c r="F65" s="22"/>
      <c r="G65" s="22">
        <v>16</v>
      </c>
    </row>
    <row r="66" spans="2:7" s="14" customFormat="1" ht="29.25" customHeight="1">
      <c r="B66" s="10" t="s">
        <v>130</v>
      </c>
      <c r="C66" s="10"/>
      <c r="D66" s="11"/>
      <c r="E66" s="12" t="s">
        <v>132</v>
      </c>
      <c r="F66" s="13">
        <f>SUM(F67)</f>
        <v>110788</v>
      </c>
      <c r="G66" s="13">
        <f>SUM(G67)</f>
        <v>110788</v>
      </c>
    </row>
    <row r="67" spans="2:7" s="14" customFormat="1" ht="45.75" customHeight="1">
      <c r="B67" s="15"/>
      <c r="C67" s="15" t="s">
        <v>131</v>
      </c>
      <c r="D67" s="16"/>
      <c r="E67" s="17" t="s">
        <v>133</v>
      </c>
      <c r="F67" s="18">
        <f>SUM(F68)</f>
        <v>110788</v>
      </c>
      <c r="G67" s="18">
        <f>SUM(G69:G76)</f>
        <v>110788</v>
      </c>
    </row>
    <row r="68" spans="2:7" s="14" customFormat="1" ht="42.75" customHeight="1">
      <c r="B68" s="19"/>
      <c r="C68" s="19"/>
      <c r="D68" s="20">
        <v>2110</v>
      </c>
      <c r="E68" s="21" t="s">
        <v>101</v>
      </c>
      <c r="F68" s="22">
        <v>110788</v>
      </c>
      <c r="G68" s="22"/>
    </row>
    <row r="69" spans="2:7" s="14" customFormat="1" ht="15.75" customHeight="1">
      <c r="B69" s="19"/>
      <c r="C69" s="19"/>
      <c r="D69" s="20">
        <v>3030</v>
      </c>
      <c r="E69" s="21" t="s">
        <v>134</v>
      </c>
      <c r="F69" s="22"/>
      <c r="G69" s="22">
        <v>5100</v>
      </c>
    </row>
    <row r="70" spans="2:7" s="14" customFormat="1" ht="15.75" customHeight="1">
      <c r="B70" s="19"/>
      <c r="C70" s="19"/>
      <c r="D70" s="20">
        <v>4110</v>
      </c>
      <c r="E70" s="21" t="s">
        <v>10</v>
      </c>
      <c r="F70" s="22"/>
      <c r="G70" s="22">
        <v>2436</v>
      </c>
    </row>
    <row r="71" spans="2:7" s="14" customFormat="1" ht="15.75" customHeight="1">
      <c r="B71" s="19"/>
      <c r="C71" s="19"/>
      <c r="D71" s="20">
        <v>4120</v>
      </c>
      <c r="E71" s="21" t="s">
        <v>11</v>
      </c>
      <c r="F71" s="22"/>
      <c r="G71" s="22">
        <v>276</v>
      </c>
    </row>
    <row r="72" spans="2:7" s="14" customFormat="1" ht="15.75" customHeight="1">
      <c r="B72" s="19"/>
      <c r="C72" s="19"/>
      <c r="D72" s="20">
        <v>4170</v>
      </c>
      <c r="E72" s="21" t="s">
        <v>12</v>
      </c>
      <c r="F72" s="22"/>
      <c r="G72" s="22">
        <v>14240</v>
      </c>
    </row>
    <row r="73" spans="2:7" s="14" customFormat="1" ht="15.75" customHeight="1">
      <c r="B73" s="19"/>
      <c r="C73" s="19"/>
      <c r="D73" s="20">
        <v>4210</v>
      </c>
      <c r="E73" s="21" t="s">
        <v>13</v>
      </c>
      <c r="F73" s="22"/>
      <c r="G73" s="22">
        <v>13250</v>
      </c>
    </row>
    <row r="74" spans="2:7" s="14" customFormat="1" ht="15.75" customHeight="1">
      <c r="B74" s="19"/>
      <c r="C74" s="19"/>
      <c r="D74" s="20">
        <v>4270</v>
      </c>
      <c r="E74" s="21" t="s">
        <v>15</v>
      </c>
      <c r="F74" s="22"/>
      <c r="G74" s="22">
        <v>3500</v>
      </c>
    </row>
    <row r="75" spans="2:7" s="14" customFormat="1" ht="15.75" customHeight="1">
      <c r="B75" s="19"/>
      <c r="C75" s="19"/>
      <c r="D75" s="20">
        <v>4300</v>
      </c>
      <c r="E75" s="21" t="s">
        <v>7</v>
      </c>
      <c r="F75" s="22"/>
      <c r="G75" s="22">
        <v>69496</v>
      </c>
    </row>
    <row r="76" spans="2:7" s="14" customFormat="1" ht="15.75" customHeight="1">
      <c r="B76" s="19"/>
      <c r="C76" s="19"/>
      <c r="D76" s="20">
        <v>4410</v>
      </c>
      <c r="E76" s="21" t="s">
        <v>135</v>
      </c>
      <c r="F76" s="22"/>
      <c r="G76" s="22">
        <v>2490</v>
      </c>
    </row>
    <row r="77" spans="2:7" s="14" customFormat="1" ht="18" customHeight="1">
      <c r="B77" s="10">
        <v>754</v>
      </c>
      <c r="C77" s="10"/>
      <c r="D77" s="11"/>
      <c r="E77" s="12" t="s">
        <v>38</v>
      </c>
      <c r="F77" s="13">
        <f>SUM(F78,F108,F111)</f>
        <v>5981912</v>
      </c>
      <c r="G77" s="13">
        <f>SUM(G78,G108,G111)</f>
        <v>5981912</v>
      </c>
    </row>
    <row r="78" spans="2:7" s="14" customFormat="1" ht="17.25" customHeight="1">
      <c r="B78" s="15"/>
      <c r="C78" s="15">
        <v>75411</v>
      </c>
      <c r="D78" s="16"/>
      <c r="E78" s="17" t="s">
        <v>39</v>
      </c>
      <c r="F78" s="18">
        <f>SUM(F79)</f>
        <v>5961202</v>
      </c>
      <c r="G78" s="18">
        <f>SUM(G80:G107)</f>
        <v>5961202</v>
      </c>
    </row>
    <row r="79" spans="2:7" s="14" customFormat="1" ht="42.75" customHeight="1">
      <c r="B79" s="19"/>
      <c r="C79" s="19"/>
      <c r="D79" s="20">
        <v>2110</v>
      </c>
      <c r="E79" s="21" t="s">
        <v>101</v>
      </c>
      <c r="F79" s="22">
        <v>5961202</v>
      </c>
      <c r="G79" s="22"/>
    </row>
    <row r="80" spans="2:7" s="14" customFormat="1" ht="28.5" customHeight="1">
      <c r="B80" s="19"/>
      <c r="C80" s="19"/>
      <c r="D80" s="20">
        <v>3070</v>
      </c>
      <c r="E80" s="21" t="s">
        <v>40</v>
      </c>
      <c r="F80" s="22"/>
      <c r="G80" s="22">
        <v>312992</v>
      </c>
    </row>
    <row r="81" spans="2:7" s="14" customFormat="1" ht="15.75" customHeight="1">
      <c r="B81" s="19"/>
      <c r="C81" s="19"/>
      <c r="D81" s="20">
        <v>4010</v>
      </c>
      <c r="E81" s="21" t="s">
        <v>8</v>
      </c>
      <c r="F81" s="22"/>
      <c r="G81" s="22">
        <v>28666</v>
      </c>
    </row>
    <row r="82" spans="2:7" s="14" customFormat="1" ht="15.75" customHeight="1">
      <c r="B82" s="19"/>
      <c r="C82" s="19"/>
      <c r="D82" s="20">
        <v>4020</v>
      </c>
      <c r="E82" s="21" t="s">
        <v>33</v>
      </c>
      <c r="F82" s="22"/>
      <c r="G82" s="22">
        <v>119900</v>
      </c>
    </row>
    <row r="83" spans="2:7" s="14" customFormat="1" ht="15.75" customHeight="1">
      <c r="B83" s="19"/>
      <c r="C83" s="19"/>
      <c r="D83" s="20">
        <v>4040</v>
      </c>
      <c r="E83" s="21" t="s">
        <v>9</v>
      </c>
      <c r="F83" s="22"/>
      <c r="G83" s="22">
        <v>15884</v>
      </c>
    </row>
    <row r="84" spans="2:7" s="14" customFormat="1" ht="15.75" customHeight="1">
      <c r="B84" s="19"/>
      <c r="C84" s="19"/>
      <c r="D84" s="20">
        <v>4050</v>
      </c>
      <c r="E84" s="21" t="s">
        <v>115</v>
      </c>
      <c r="F84" s="22"/>
      <c r="G84" s="22">
        <v>3945486</v>
      </c>
    </row>
    <row r="85" spans="2:7" s="14" customFormat="1" ht="29.25" customHeight="1">
      <c r="B85" s="19"/>
      <c r="C85" s="19"/>
      <c r="D85" s="20">
        <v>4060</v>
      </c>
      <c r="E85" s="21" t="s">
        <v>118</v>
      </c>
      <c r="F85" s="22"/>
      <c r="G85" s="22">
        <v>368063</v>
      </c>
    </row>
    <row r="86" spans="2:7" s="14" customFormat="1" ht="29.25" customHeight="1">
      <c r="B86" s="19"/>
      <c r="C86" s="19"/>
      <c r="D86" s="20">
        <v>4070</v>
      </c>
      <c r="E86" s="21" t="s">
        <v>41</v>
      </c>
      <c r="F86" s="22"/>
      <c r="G86" s="22">
        <v>333537</v>
      </c>
    </row>
    <row r="87" spans="2:7" s="14" customFormat="1" ht="15.75" customHeight="1">
      <c r="B87" s="19"/>
      <c r="C87" s="19"/>
      <c r="D87" s="20">
        <v>4110</v>
      </c>
      <c r="E87" s="21" t="s">
        <v>10</v>
      </c>
      <c r="F87" s="22"/>
      <c r="G87" s="22">
        <v>39486</v>
      </c>
    </row>
    <row r="88" spans="2:7" s="14" customFormat="1" ht="15.75" customHeight="1">
      <c r="B88" s="19"/>
      <c r="C88" s="19"/>
      <c r="D88" s="20">
        <v>4120</v>
      </c>
      <c r="E88" s="21" t="s">
        <v>11</v>
      </c>
      <c r="F88" s="22"/>
      <c r="G88" s="22">
        <v>2000</v>
      </c>
    </row>
    <row r="89" spans="2:7" s="14" customFormat="1" ht="15.75" customHeight="1">
      <c r="B89" s="19"/>
      <c r="C89" s="19"/>
      <c r="D89" s="20">
        <v>4170</v>
      </c>
      <c r="E89" s="21" t="s">
        <v>12</v>
      </c>
      <c r="F89" s="22"/>
      <c r="G89" s="22">
        <v>25000</v>
      </c>
    </row>
    <row r="90" spans="2:7" s="14" customFormat="1" ht="29.25" customHeight="1">
      <c r="B90" s="19"/>
      <c r="C90" s="19"/>
      <c r="D90" s="20">
        <v>4180</v>
      </c>
      <c r="E90" s="21" t="s">
        <v>42</v>
      </c>
      <c r="F90" s="22"/>
      <c r="G90" s="22">
        <v>163814</v>
      </c>
    </row>
    <row r="91" spans="2:7" s="14" customFormat="1" ht="15.75" customHeight="1">
      <c r="B91" s="19"/>
      <c r="C91" s="19"/>
      <c r="D91" s="20">
        <v>4210</v>
      </c>
      <c r="E91" s="21" t="s">
        <v>13</v>
      </c>
      <c r="F91" s="22"/>
      <c r="G91" s="22">
        <v>261570</v>
      </c>
    </row>
    <row r="92" spans="2:7" s="14" customFormat="1" ht="15.75" customHeight="1">
      <c r="B92" s="19"/>
      <c r="C92" s="19"/>
      <c r="D92" s="20">
        <v>4220</v>
      </c>
      <c r="E92" s="21" t="s">
        <v>43</v>
      </c>
      <c r="F92" s="22"/>
      <c r="G92" s="22">
        <v>9000</v>
      </c>
    </row>
    <row r="93" spans="2:7" s="14" customFormat="1" ht="15.75" customHeight="1">
      <c r="B93" s="19"/>
      <c r="C93" s="19"/>
      <c r="D93" s="20">
        <v>4230</v>
      </c>
      <c r="E93" s="21" t="s">
        <v>44</v>
      </c>
      <c r="F93" s="22"/>
      <c r="G93" s="22">
        <v>8000</v>
      </c>
    </row>
    <row r="94" spans="2:7" s="14" customFormat="1" ht="15.75" customHeight="1">
      <c r="B94" s="19"/>
      <c r="C94" s="19"/>
      <c r="D94" s="20">
        <v>4250</v>
      </c>
      <c r="E94" s="21" t="s">
        <v>45</v>
      </c>
      <c r="F94" s="22"/>
      <c r="G94" s="22">
        <v>7000</v>
      </c>
    </row>
    <row r="95" spans="2:7" s="14" customFormat="1" ht="15.75" customHeight="1">
      <c r="B95" s="19"/>
      <c r="C95" s="19"/>
      <c r="D95" s="20">
        <v>4260</v>
      </c>
      <c r="E95" s="21" t="s">
        <v>14</v>
      </c>
      <c r="F95" s="22"/>
      <c r="G95" s="22">
        <v>111000</v>
      </c>
    </row>
    <row r="96" spans="2:7" s="14" customFormat="1" ht="15.75" customHeight="1">
      <c r="B96" s="19"/>
      <c r="C96" s="19"/>
      <c r="D96" s="20">
        <v>4270</v>
      </c>
      <c r="E96" s="21" t="s">
        <v>15</v>
      </c>
      <c r="F96" s="22"/>
      <c r="G96" s="22">
        <v>25000</v>
      </c>
    </row>
    <row r="97" spans="2:7" s="14" customFormat="1" ht="15.75" customHeight="1">
      <c r="B97" s="19"/>
      <c r="C97" s="19"/>
      <c r="D97" s="20">
        <v>4280</v>
      </c>
      <c r="E97" s="21" t="s">
        <v>16</v>
      </c>
      <c r="F97" s="22"/>
      <c r="G97" s="22">
        <v>32000</v>
      </c>
    </row>
    <row r="98" spans="2:7" s="14" customFormat="1" ht="15.75" customHeight="1">
      <c r="B98" s="19"/>
      <c r="C98" s="19"/>
      <c r="D98" s="20">
        <v>4300</v>
      </c>
      <c r="E98" s="21" t="s">
        <v>7</v>
      </c>
      <c r="F98" s="22"/>
      <c r="G98" s="22">
        <v>89472</v>
      </c>
    </row>
    <row r="99" spans="2:7" s="14" customFormat="1" ht="15.75" customHeight="1">
      <c r="B99" s="19"/>
      <c r="C99" s="19"/>
      <c r="D99" s="20">
        <v>4350</v>
      </c>
      <c r="E99" s="21" t="s">
        <v>17</v>
      </c>
      <c r="F99" s="22"/>
      <c r="G99" s="22">
        <v>3000</v>
      </c>
    </row>
    <row r="100" spans="2:7" s="14" customFormat="1" ht="30" customHeight="1">
      <c r="B100" s="19"/>
      <c r="C100" s="19"/>
      <c r="D100" s="20">
        <v>4360</v>
      </c>
      <c r="E100" s="21" t="s">
        <v>18</v>
      </c>
      <c r="F100" s="22"/>
      <c r="G100" s="22">
        <v>6500</v>
      </c>
    </row>
    <row r="101" spans="2:7" s="14" customFormat="1" ht="30.75" customHeight="1">
      <c r="B101" s="19"/>
      <c r="C101" s="19"/>
      <c r="D101" s="20">
        <v>4370</v>
      </c>
      <c r="E101" s="21" t="s">
        <v>102</v>
      </c>
      <c r="F101" s="22"/>
      <c r="G101" s="22">
        <v>6000</v>
      </c>
    </row>
    <row r="102" spans="2:7" s="14" customFormat="1" ht="15.75" customHeight="1">
      <c r="B102" s="19"/>
      <c r="C102" s="19"/>
      <c r="D102" s="20">
        <v>4410</v>
      </c>
      <c r="E102" s="21" t="s">
        <v>19</v>
      </c>
      <c r="F102" s="22"/>
      <c r="G102" s="22">
        <v>7000</v>
      </c>
    </row>
    <row r="103" spans="2:7" s="14" customFormat="1" ht="15.75" customHeight="1">
      <c r="B103" s="19"/>
      <c r="C103" s="19"/>
      <c r="D103" s="20">
        <v>4430</v>
      </c>
      <c r="E103" s="21" t="s">
        <v>20</v>
      </c>
      <c r="F103" s="22"/>
      <c r="G103" s="22">
        <v>2500</v>
      </c>
    </row>
    <row r="104" spans="2:7" s="14" customFormat="1" ht="15.75" customHeight="1">
      <c r="B104" s="19"/>
      <c r="C104" s="19"/>
      <c r="D104" s="20">
        <v>4440</v>
      </c>
      <c r="E104" s="21" t="s">
        <v>21</v>
      </c>
      <c r="F104" s="22"/>
      <c r="G104" s="22">
        <v>4376</v>
      </c>
    </row>
    <row r="105" spans="2:7" s="14" customFormat="1" ht="15.75" customHeight="1">
      <c r="B105" s="19"/>
      <c r="C105" s="19"/>
      <c r="D105" s="20">
        <v>4480</v>
      </c>
      <c r="E105" s="21" t="s">
        <v>22</v>
      </c>
      <c r="F105" s="22"/>
      <c r="G105" s="22">
        <v>25256</v>
      </c>
    </row>
    <row r="106" spans="2:7" s="14" customFormat="1" ht="15.75" customHeight="1">
      <c r="B106" s="19"/>
      <c r="C106" s="19"/>
      <c r="D106" s="20">
        <v>4550</v>
      </c>
      <c r="E106" s="21" t="s">
        <v>34</v>
      </c>
      <c r="F106" s="22"/>
      <c r="G106" s="22">
        <v>5681</v>
      </c>
    </row>
    <row r="107" spans="2:7" s="14" customFormat="1" ht="28.5" customHeight="1">
      <c r="B107" s="19"/>
      <c r="C107" s="19"/>
      <c r="D107" s="20">
        <v>4700</v>
      </c>
      <c r="E107" s="21" t="s">
        <v>103</v>
      </c>
      <c r="F107" s="22"/>
      <c r="G107" s="22">
        <v>3019</v>
      </c>
    </row>
    <row r="108" spans="2:7" s="14" customFormat="1" ht="16.5" customHeight="1">
      <c r="B108" s="15"/>
      <c r="C108" s="15">
        <v>75414</v>
      </c>
      <c r="D108" s="16"/>
      <c r="E108" s="17" t="s">
        <v>46</v>
      </c>
      <c r="F108" s="18">
        <f>SUM(F109)</f>
        <v>900</v>
      </c>
      <c r="G108" s="18">
        <f>SUM(G110:G110)</f>
        <v>900</v>
      </c>
    </row>
    <row r="109" spans="2:7" s="14" customFormat="1" ht="42.75" customHeight="1">
      <c r="B109" s="19"/>
      <c r="C109" s="19"/>
      <c r="D109" s="20">
        <v>2110</v>
      </c>
      <c r="E109" s="21" t="s">
        <v>101</v>
      </c>
      <c r="F109" s="22">
        <v>900</v>
      </c>
      <c r="G109" s="22"/>
    </row>
    <row r="110" spans="2:7" s="14" customFormat="1" ht="15.75" customHeight="1">
      <c r="B110" s="19"/>
      <c r="C110" s="19"/>
      <c r="D110" s="20">
        <v>4270</v>
      </c>
      <c r="E110" s="21" t="s">
        <v>15</v>
      </c>
      <c r="F110" s="22"/>
      <c r="G110" s="22">
        <v>900</v>
      </c>
    </row>
    <row r="111" spans="2:7" s="14" customFormat="1" ht="16.5" customHeight="1">
      <c r="B111" s="15"/>
      <c r="C111" s="15" t="s">
        <v>123</v>
      </c>
      <c r="D111" s="16"/>
      <c r="E111" s="17" t="s">
        <v>124</v>
      </c>
      <c r="F111" s="18">
        <f>SUM(F112)</f>
        <v>19810</v>
      </c>
      <c r="G111" s="18">
        <f>SUM(G113:G117)</f>
        <v>19810</v>
      </c>
    </row>
    <row r="112" spans="2:7" s="14" customFormat="1" ht="42.75" customHeight="1">
      <c r="B112" s="19"/>
      <c r="C112" s="19"/>
      <c r="D112" s="20">
        <v>2110</v>
      </c>
      <c r="E112" s="21" t="s">
        <v>101</v>
      </c>
      <c r="F112" s="22">
        <v>19810</v>
      </c>
      <c r="G112" s="22"/>
    </row>
    <row r="113" spans="2:7" s="14" customFormat="1" ht="30.75" customHeight="1">
      <c r="B113" s="19"/>
      <c r="C113" s="19"/>
      <c r="D113" s="20">
        <v>4060</v>
      </c>
      <c r="E113" s="21" t="s">
        <v>118</v>
      </c>
      <c r="F113" s="22"/>
      <c r="G113" s="22">
        <v>13228</v>
      </c>
    </row>
    <row r="114" spans="2:7" s="14" customFormat="1" ht="15.75" customHeight="1">
      <c r="B114" s="19"/>
      <c r="C114" s="19"/>
      <c r="D114" s="20">
        <v>4210</v>
      </c>
      <c r="E114" s="21" t="s">
        <v>13</v>
      </c>
      <c r="F114" s="22"/>
      <c r="G114" s="22">
        <v>2406</v>
      </c>
    </row>
    <row r="115" spans="2:7" s="14" customFormat="1" ht="15.75" customHeight="1">
      <c r="B115" s="19"/>
      <c r="C115" s="19"/>
      <c r="D115" s="20">
        <v>4220</v>
      </c>
      <c r="E115" s="21" t="s">
        <v>43</v>
      </c>
      <c r="F115" s="22"/>
      <c r="G115" s="22">
        <v>1255</v>
      </c>
    </row>
    <row r="116" spans="2:7" s="14" customFormat="1" ht="15.75" customHeight="1">
      <c r="B116" s="19"/>
      <c r="C116" s="19"/>
      <c r="D116" s="20">
        <v>4270</v>
      </c>
      <c r="E116" s="21" t="s">
        <v>15</v>
      </c>
      <c r="F116" s="22"/>
      <c r="G116" s="22">
        <v>510</v>
      </c>
    </row>
    <row r="117" spans="2:7" s="14" customFormat="1" ht="15.75" customHeight="1">
      <c r="B117" s="19"/>
      <c r="C117" s="19"/>
      <c r="D117" s="20">
        <v>4300</v>
      </c>
      <c r="E117" s="21" t="s">
        <v>7</v>
      </c>
      <c r="F117" s="22"/>
      <c r="G117" s="22">
        <v>2411</v>
      </c>
    </row>
    <row r="118" spans="2:7" s="14" customFormat="1" ht="16.5" customHeight="1">
      <c r="B118" s="10" t="s">
        <v>125</v>
      </c>
      <c r="C118" s="10"/>
      <c r="D118" s="11"/>
      <c r="E118" s="12" t="s">
        <v>126</v>
      </c>
      <c r="F118" s="13">
        <f>SUM(F119)</f>
        <v>1025</v>
      </c>
      <c r="G118" s="13">
        <f>SUM(G119)</f>
        <v>1025</v>
      </c>
    </row>
    <row r="119" spans="2:7" s="14" customFormat="1" ht="15.75" customHeight="1">
      <c r="B119" s="15"/>
      <c r="C119" s="15" t="s">
        <v>127</v>
      </c>
      <c r="D119" s="16"/>
      <c r="E119" s="17" t="s">
        <v>128</v>
      </c>
      <c r="F119" s="18">
        <f>SUM(F120)</f>
        <v>1025</v>
      </c>
      <c r="G119" s="18">
        <f>SUM(G121)</f>
        <v>1025</v>
      </c>
    </row>
    <row r="120" spans="2:7" s="14" customFormat="1" ht="42.75" customHeight="1">
      <c r="B120" s="19"/>
      <c r="C120" s="19"/>
      <c r="D120" s="20">
        <v>2110</v>
      </c>
      <c r="E120" s="21" t="s">
        <v>101</v>
      </c>
      <c r="F120" s="22">
        <v>1025</v>
      </c>
      <c r="G120" s="22"/>
    </row>
    <row r="121" spans="2:7" s="14" customFormat="1" ht="15.75" customHeight="1">
      <c r="B121" s="19"/>
      <c r="C121" s="19"/>
      <c r="D121" s="20">
        <v>4240</v>
      </c>
      <c r="E121" s="21" t="s">
        <v>129</v>
      </c>
      <c r="F121" s="22"/>
      <c r="G121" s="22">
        <v>1025</v>
      </c>
    </row>
    <row r="122" spans="2:7" s="14" customFormat="1" ht="17.25" customHeight="1">
      <c r="B122" s="10">
        <v>851</v>
      </c>
      <c r="C122" s="10"/>
      <c r="D122" s="11"/>
      <c r="E122" s="12" t="s">
        <v>48</v>
      </c>
      <c r="F122" s="13">
        <f>SUM(F123)</f>
        <v>2627898</v>
      </c>
      <c r="G122" s="13">
        <f>SUM(G123)</f>
        <v>2627898</v>
      </c>
    </row>
    <row r="123" spans="2:7" s="14" customFormat="1" ht="30.75" customHeight="1">
      <c r="B123" s="15"/>
      <c r="C123" s="15">
        <v>85156</v>
      </c>
      <c r="D123" s="16"/>
      <c r="E123" s="17" t="s">
        <v>49</v>
      </c>
      <c r="F123" s="18">
        <f>SUM(F124)</f>
        <v>2627898</v>
      </c>
      <c r="G123" s="18">
        <f>SUM(G125)</f>
        <v>2627898</v>
      </c>
    </row>
    <row r="124" spans="2:7" s="14" customFormat="1" ht="42.75" customHeight="1">
      <c r="B124" s="19"/>
      <c r="C124" s="19"/>
      <c r="D124" s="20">
        <v>2110</v>
      </c>
      <c r="E124" s="21" t="s">
        <v>101</v>
      </c>
      <c r="F124" s="22">
        <v>2627898</v>
      </c>
      <c r="G124" s="22"/>
    </row>
    <row r="125" spans="2:7" s="14" customFormat="1" ht="15.75" customHeight="1">
      <c r="B125" s="19"/>
      <c r="C125" s="19"/>
      <c r="D125" s="20">
        <v>4130</v>
      </c>
      <c r="E125" s="21" t="s">
        <v>50</v>
      </c>
      <c r="F125" s="22"/>
      <c r="G125" s="22">
        <v>2627898</v>
      </c>
    </row>
    <row r="126" spans="2:7" s="14" customFormat="1" ht="17.25" customHeight="1">
      <c r="B126" s="10">
        <v>852</v>
      </c>
      <c r="C126" s="10"/>
      <c r="D126" s="11"/>
      <c r="E126" s="12" t="s">
        <v>51</v>
      </c>
      <c r="F126" s="13">
        <f>SUM(F127)</f>
        <v>528000</v>
      </c>
      <c r="G126" s="13">
        <f>SUM(G127)</f>
        <v>528000</v>
      </c>
    </row>
    <row r="127" spans="2:7" s="14" customFormat="1" ht="17.25" customHeight="1">
      <c r="B127" s="15"/>
      <c r="C127" s="15">
        <v>85203</v>
      </c>
      <c r="D127" s="16"/>
      <c r="E127" s="17" t="s">
        <v>52</v>
      </c>
      <c r="F127" s="18">
        <f>SUM(F128:F128)</f>
        <v>528000</v>
      </c>
      <c r="G127" s="18">
        <f>SUM(G129:G147)</f>
        <v>528000</v>
      </c>
    </row>
    <row r="128" spans="2:7" s="14" customFormat="1" ht="43.5" customHeight="1">
      <c r="B128" s="19"/>
      <c r="C128" s="19"/>
      <c r="D128" s="20">
        <v>2110</v>
      </c>
      <c r="E128" s="21" t="s">
        <v>101</v>
      </c>
      <c r="F128" s="22">
        <v>528000</v>
      </c>
      <c r="G128" s="22"/>
    </row>
    <row r="129" spans="2:7" s="14" customFormat="1" ht="15.75" customHeight="1">
      <c r="B129" s="19"/>
      <c r="C129" s="19"/>
      <c r="D129" s="20">
        <v>4010</v>
      </c>
      <c r="E129" s="21" t="s">
        <v>8</v>
      </c>
      <c r="F129" s="22"/>
      <c r="G129" s="22">
        <v>253144</v>
      </c>
    </row>
    <row r="130" spans="2:7" s="14" customFormat="1" ht="15.75" customHeight="1">
      <c r="B130" s="19"/>
      <c r="C130" s="19"/>
      <c r="D130" s="20">
        <v>4040</v>
      </c>
      <c r="E130" s="21" t="s">
        <v>9</v>
      </c>
      <c r="F130" s="22"/>
      <c r="G130" s="22">
        <v>15722</v>
      </c>
    </row>
    <row r="131" spans="2:7" s="14" customFormat="1" ht="15.75" customHeight="1">
      <c r="B131" s="19"/>
      <c r="C131" s="19"/>
      <c r="D131" s="20">
        <v>4110</v>
      </c>
      <c r="E131" s="21" t="s">
        <v>10</v>
      </c>
      <c r="F131" s="22"/>
      <c r="G131" s="22">
        <v>44848</v>
      </c>
    </row>
    <row r="132" spans="2:7" s="14" customFormat="1" ht="15.75" customHeight="1">
      <c r="B132" s="19"/>
      <c r="C132" s="19"/>
      <c r="D132" s="20">
        <v>4120</v>
      </c>
      <c r="E132" s="21" t="s">
        <v>11</v>
      </c>
      <c r="F132" s="22"/>
      <c r="G132" s="22">
        <v>2900</v>
      </c>
    </row>
    <row r="133" spans="2:7" s="14" customFormat="1" ht="15.75" customHeight="1">
      <c r="B133" s="19"/>
      <c r="C133" s="19"/>
      <c r="D133" s="20">
        <v>4210</v>
      </c>
      <c r="E133" s="21" t="s">
        <v>13</v>
      </c>
      <c r="F133" s="22"/>
      <c r="G133" s="22">
        <v>40445</v>
      </c>
    </row>
    <row r="134" spans="2:7" s="14" customFormat="1" ht="15.75" customHeight="1">
      <c r="B134" s="19"/>
      <c r="C134" s="19"/>
      <c r="D134" s="20">
        <v>4220</v>
      </c>
      <c r="E134" s="21" t="s">
        <v>43</v>
      </c>
      <c r="F134" s="22"/>
      <c r="G134" s="22">
        <v>10500</v>
      </c>
    </row>
    <row r="135" spans="2:7" s="14" customFormat="1" ht="15.75" customHeight="1">
      <c r="B135" s="19"/>
      <c r="C135" s="19"/>
      <c r="D135" s="20">
        <v>4260</v>
      </c>
      <c r="E135" s="21" t="s">
        <v>14</v>
      </c>
      <c r="F135" s="22"/>
      <c r="G135" s="22">
        <v>7384</v>
      </c>
    </row>
    <row r="136" spans="2:7" s="14" customFormat="1" ht="15.75" customHeight="1">
      <c r="B136" s="19"/>
      <c r="C136" s="19"/>
      <c r="D136" s="20">
        <v>4270</v>
      </c>
      <c r="E136" s="21" t="s">
        <v>15</v>
      </c>
      <c r="F136" s="22"/>
      <c r="G136" s="22">
        <v>78995</v>
      </c>
    </row>
    <row r="137" spans="2:7" s="14" customFormat="1" ht="15.75" customHeight="1">
      <c r="B137" s="19"/>
      <c r="C137" s="19"/>
      <c r="D137" s="20">
        <v>4280</v>
      </c>
      <c r="E137" s="21" t="s">
        <v>16</v>
      </c>
      <c r="F137" s="22"/>
      <c r="G137" s="22">
        <v>310</v>
      </c>
    </row>
    <row r="138" spans="2:7" s="14" customFormat="1" ht="15.75" customHeight="1">
      <c r="B138" s="19"/>
      <c r="C138" s="19"/>
      <c r="D138" s="20">
        <v>4300</v>
      </c>
      <c r="E138" s="21" t="s">
        <v>7</v>
      </c>
      <c r="F138" s="22"/>
      <c r="G138" s="22">
        <v>49083</v>
      </c>
    </row>
    <row r="139" spans="2:7" s="14" customFormat="1" ht="15.75" customHeight="1">
      <c r="B139" s="19"/>
      <c r="C139" s="19"/>
      <c r="D139" s="20">
        <v>4350</v>
      </c>
      <c r="E139" s="21" t="s">
        <v>17</v>
      </c>
      <c r="F139" s="22"/>
      <c r="G139" s="22">
        <v>892</v>
      </c>
    </row>
    <row r="140" spans="2:7" s="14" customFormat="1" ht="31.5" customHeight="1">
      <c r="B140" s="19"/>
      <c r="C140" s="19"/>
      <c r="D140" s="20">
        <v>4360</v>
      </c>
      <c r="E140" s="21" t="s">
        <v>18</v>
      </c>
      <c r="F140" s="22"/>
      <c r="G140" s="22">
        <v>1570</v>
      </c>
    </row>
    <row r="141" spans="2:7" s="14" customFormat="1" ht="30" customHeight="1">
      <c r="B141" s="19"/>
      <c r="C141" s="19"/>
      <c r="D141" s="20">
        <v>4370</v>
      </c>
      <c r="E141" s="21" t="s">
        <v>102</v>
      </c>
      <c r="F141" s="22"/>
      <c r="G141" s="22">
        <v>1220</v>
      </c>
    </row>
    <row r="142" spans="2:7" s="14" customFormat="1" ht="15.75" customHeight="1">
      <c r="B142" s="19"/>
      <c r="C142" s="19"/>
      <c r="D142" s="20">
        <v>4410</v>
      </c>
      <c r="E142" s="21" t="s">
        <v>19</v>
      </c>
      <c r="F142" s="22"/>
      <c r="G142" s="22">
        <v>2600</v>
      </c>
    </row>
    <row r="143" spans="2:7" s="14" customFormat="1" ht="15.75" customHeight="1">
      <c r="B143" s="19"/>
      <c r="C143" s="19"/>
      <c r="D143" s="20">
        <v>4430</v>
      </c>
      <c r="E143" s="21" t="s">
        <v>20</v>
      </c>
      <c r="F143" s="22"/>
      <c r="G143" s="22">
        <v>885</v>
      </c>
    </row>
    <row r="144" spans="2:7" s="14" customFormat="1" ht="15.75" customHeight="1">
      <c r="B144" s="19"/>
      <c r="C144" s="19"/>
      <c r="D144" s="20">
        <v>4440</v>
      </c>
      <c r="E144" s="21" t="s">
        <v>21</v>
      </c>
      <c r="F144" s="22"/>
      <c r="G144" s="22">
        <v>8752</v>
      </c>
    </row>
    <row r="145" spans="2:7" s="14" customFormat="1" ht="15.75" customHeight="1">
      <c r="B145" s="19"/>
      <c r="C145" s="19"/>
      <c r="D145" s="20">
        <v>4480</v>
      </c>
      <c r="E145" s="21" t="s">
        <v>22</v>
      </c>
      <c r="F145" s="22"/>
      <c r="G145" s="22">
        <v>3646</v>
      </c>
    </row>
    <row r="146" spans="2:7" s="14" customFormat="1" ht="26.25" customHeight="1">
      <c r="B146" s="19"/>
      <c r="C146" s="19"/>
      <c r="D146" s="20">
        <v>4520</v>
      </c>
      <c r="E146" s="21" t="s">
        <v>23</v>
      </c>
      <c r="F146" s="22"/>
      <c r="G146" s="22">
        <v>3057</v>
      </c>
    </row>
    <row r="147" spans="2:7" s="14" customFormat="1" ht="27" customHeight="1">
      <c r="B147" s="19"/>
      <c r="C147" s="19"/>
      <c r="D147" s="20">
        <v>4700</v>
      </c>
      <c r="E147" s="21" t="s">
        <v>103</v>
      </c>
      <c r="F147" s="22"/>
      <c r="G147" s="22">
        <v>2047</v>
      </c>
    </row>
    <row r="148" spans="2:7" s="14" customFormat="1" ht="17.25" customHeight="1">
      <c r="B148" s="10">
        <v>853</v>
      </c>
      <c r="C148" s="10"/>
      <c r="D148" s="11"/>
      <c r="E148" s="12" t="s">
        <v>53</v>
      </c>
      <c r="F148" s="13">
        <f>SUM(F149)</f>
        <v>151500</v>
      </c>
      <c r="G148" s="13">
        <f>SUM(G149)</f>
        <v>151500</v>
      </c>
    </row>
    <row r="149" spans="2:7" s="14" customFormat="1" ht="17.25" customHeight="1">
      <c r="B149" s="15"/>
      <c r="C149" s="15">
        <v>85321</v>
      </c>
      <c r="D149" s="16"/>
      <c r="E149" s="17" t="s">
        <v>54</v>
      </c>
      <c r="F149" s="18">
        <f>SUM(F150)</f>
        <v>151500</v>
      </c>
      <c r="G149" s="18">
        <f>SUM(G150:G158)</f>
        <v>151500</v>
      </c>
    </row>
    <row r="150" spans="2:7" s="14" customFormat="1" ht="42.75" customHeight="1">
      <c r="B150" s="19"/>
      <c r="C150" s="19"/>
      <c r="D150" s="20">
        <v>2110</v>
      </c>
      <c r="E150" s="21" t="s">
        <v>101</v>
      </c>
      <c r="F150" s="22">
        <v>151500</v>
      </c>
      <c r="G150" s="22"/>
    </row>
    <row r="151" spans="2:7" s="14" customFormat="1" ht="15.75" customHeight="1">
      <c r="B151" s="19"/>
      <c r="C151" s="19"/>
      <c r="D151" s="20">
        <v>4010</v>
      </c>
      <c r="E151" s="21" t="s">
        <v>8</v>
      </c>
      <c r="F151" s="22"/>
      <c r="G151" s="22">
        <v>37577</v>
      </c>
    </row>
    <row r="152" spans="2:7" s="14" customFormat="1" ht="15.75" customHeight="1">
      <c r="B152" s="19"/>
      <c r="C152" s="19"/>
      <c r="D152" s="20">
        <v>4040</v>
      </c>
      <c r="E152" s="21" t="s">
        <v>9</v>
      </c>
      <c r="F152" s="22"/>
      <c r="G152" s="22">
        <v>2091</v>
      </c>
    </row>
    <row r="153" spans="2:7" s="14" customFormat="1" ht="15.75" customHeight="1">
      <c r="B153" s="19"/>
      <c r="C153" s="19"/>
      <c r="D153" s="20">
        <v>4110</v>
      </c>
      <c r="E153" s="21" t="s">
        <v>10</v>
      </c>
      <c r="F153" s="22"/>
      <c r="G153" s="22">
        <v>6723</v>
      </c>
    </row>
    <row r="154" spans="2:7" s="14" customFormat="1" ht="15.75" customHeight="1">
      <c r="B154" s="19"/>
      <c r="C154" s="19"/>
      <c r="D154" s="20">
        <v>4120</v>
      </c>
      <c r="E154" s="21" t="s">
        <v>11</v>
      </c>
      <c r="F154" s="22"/>
      <c r="G154" s="22">
        <v>35</v>
      </c>
    </row>
    <row r="155" spans="2:7" s="14" customFormat="1" ht="15.75" customHeight="1">
      <c r="B155" s="19"/>
      <c r="C155" s="19"/>
      <c r="D155" s="20">
        <v>4170</v>
      </c>
      <c r="E155" s="21" t="s">
        <v>12</v>
      </c>
      <c r="F155" s="22"/>
      <c r="G155" s="22">
        <v>38394</v>
      </c>
    </row>
    <row r="156" spans="2:7" s="14" customFormat="1" ht="15.75" customHeight="1">
      <c r="B156" s="19"/>
      <c r="C156" s="19"/>
      <c r="D156" s="20">
        <v>4210</v>
      </c>
      <c r="E156" s="21" t="s">
        <v>13</v>
      </c>
      <c r="F156" s="22"/>
      <c r="G156" s="22">
        <v>22100</v>
      </c>
    </row>
    <row r="157" spans="2:7" s="14" customFormat="1" ht="15.75" customHeight="1">
      <c r="B157" s="19"/>
      <c r="C157" s="19"/>
      <c r="D157" s="20">
        <v>4300</v>
      </c>
      <c r="E157" s="21" t="s">
        <v>7</v>
      </c>
      <c r="F157" s="22"/>
      <c r="G157" s="22">
        <v>43486</v>
      </c>
    </row>
    <row r="158" spans="2:7" s="14" customFormat="1" ht="15.75" customHeight="1">
      <c r="B158" s="19"/>
      <c r="C158" s="19"/>
      <c r="D158" s="20">
        <v>4440</v>
      </c>
      <c r="E158" s="21" t="s">
        <v>21</v>
      </c>
      <c r="F158" s="22"/>
      <c r="G158" s="22">
        <v>1094</v>
      </c>
    </row>
    <row r="159" spans="2:7" s="14" customFormat="1" ht="20.25" customHeight="1">
      <c r="B159" s="173" t="s">
        <v>100</v>
      </c>
      <c r="C159" s="174"/>
      <c r="D159" s="174"/>
      <c r="E159" s="175"/>
      <c r="F159" s="13">
        <f>SUM(F5,F9,F21,F51,F66,F77,F118,F122,F126,F148,)</f>
        <v>11264723</v>
      </c>
      <c r="G159" s="13">
        <f>SUM(G5,G9,G21,G51,G66,G77,G118,G122,G126,G148,)</f>
        <v>11264723</v>
      </c>
    </row>
  </sheetData>
  <sheetProtection password="CCFE" sheet="1" objects="1" scenarios="1" formatColumns="0" formatRows="0"/>
  <mergeCells count="2">
    <mergeCell ref="B2:G2"/>
    <mergeCell ref="B159:E159"/>
  </mergeCells>
  <pageMargins left="0.43307086614173229" right="0.27559055118110237" top="1.31" bottom="0.94" header="0.6" footer="0.26"/>
  <pageSetup paperSize="9" scale="95" fitToWidth="0" fitToHeight="4" orientation="portrait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4:G13"/>
  <sheetViews>
    <sheetView workbookViewId="0">
      <selection activeCell="G27" sqref="G27"/>
    </sheetView>
  </sheetViews>
  <sheetFormatPr defaultRowHeight="12"/>
  <cols>
    <col min="1" max="1" width="3.6640625" style="64" customWidth="1"/>
    <col min="2" max="2" width="7.83203125" style="77" customWidth="1"/>
    <col min="3" max="3" width="9.83203125" style="77" customWidth="1"/>
    <col min="4" max="4" width="10.83203125" style="77" customWidth="1"/>
    <col min="5" max="5" width="47" style="64" customWidth="1"/>
    <col min="6" max="7" width="17" style="64" customWidth="1"/>
    <col min="8" max="16384" width="9.33203125" style="64"/>
  </cols>
  <sheetData>
    <row r="4" spans="2:7" ht="31.5" customHeight="1">
      <c r="B4" s="176" t="s">
        <v>137</v>
      </c>
      <c r="C4" s="176"/>
      <c r="D4" s="176"/>
      <c r="E4" s="176"/>
      <c r="F4" s="176"/>
      <c r="G4" s="176"/>
    </row>
    <row r="6" spans="2:7" s="66" customFormat="1" ht="24" customHeight="1">
      <c r="B6" s="65" t="s">
        <v>0</v>
      </c>
      <c r="C6" s="65" t="s">
        <v>1</v>
      </c>
      <c r="D6" s="65" t="s">
        <v>98</v>
      </c>
      <c r="E6" s="65" t="s">
        <v>99</v>
      </c>
      <c r="F6" s="65" t="s">
        <v>60</v>
      </c>
      <c r="G6" s="65" t="s">
        <v>62</v>
      </c>
    </row>
    <row r="7" spans="2:7" s="70" customFormat="1" ht="19.5" customHeight="1">
      <c r="B7" s="67">
        <v>750</v>
      </c>
      <c r="C7" s="67"/>
      <c r="D7" s="67"/>
      <c r="E7" s="68" t="s">
        <v>35</v>
      </c>
      <c r="F7" s="69">
        <f>SUM(F8)</f>
        <v>20704</v>
      </c>
      <c r="G7" s="69">
        <f>SUM(G8)</f>
        <v>20704</v>
      </c>
    </row>
    <row r="8" spans="2:7" s="66" customFormat="1" ht="19.5" customHeight="1">
      <c r="B8" s="71"/>
      <c r="C8" s="71">
        <v>75011</v>
      </c>
      <c r="D8" s="71"/>
      <c r="E8" s="72" t="s">
        <v>36</v>
      </c>
      <c r="F8" s="73">
        <f>SUM(F9)</f>
        <v>20704</v>
      </c>
      <c r="G8" s="73">
        <f>SUM(G10:G12)</f>
        <v>20704</v>
      </c>
    </row>
    <row r="9" spans="2:7" s="66" customFormat="1" ht="55.5" customHeight="1">
      <c r="B9" s="74"/>
      <c r="C9" s="74"/>
      <c r="D9" s="74">
        <v>2120</v>
      </c>
      <c r="E9" s="75" t="s">
        <v>136</v>
      </c>
      <c r="F9" s="76">
        <v>20704</v>
      </c>
      <c r="G9" s="76"/>
    </row>
    <row r="10" spans="2:7" s="66" customFormat="1" ht="19.5" customHeight="1">
      <c r="B10" s="74"/>
      <c r="C10" s="74"/>
      <c r="D10" s="74">
        <v>4010</v>
      </c>
      <c r="E10" s="75" t="s">
        <v>8</v>
      </c>
      <c r="F10" s="76"/>
      <c r="G10" s="76">
        <v>17317</v>
      </c>
    </row>
    <row r="11" spans="2:7" s="66" customFormat="1" ht="19.5" customHeight="1">
      <c r="B11" s="74"/>
      <c r="C11" s="74"/>
      <c r="D11" s="74">
        <v>4110</v>
      </c>
      <c r="E11" s="75" t="s">
        <v>10</v>
      </c>
      <c r="F11" s="76"/>
      <c r="G11" s="76">
        <v>2962</v>
      </c>
    </row>
    <row r="12" spans="2:7" s="66" customFormat="1" ht="19.5" customHeight="1">
      <c r="B12" s="74"/>
      <c r="C12" s="74"/>
      <c r="D12" s="74">
        <v>4120</v>
      </c>
      <c r="E12" s="75" t="s">
        <v>11</v>
      </c>
      <c r="F12" s="76"/>
      <c r="G12" s="76">
        <v>425</v>
      </c>
    </row>
    <row r="13" spans="2:7" s="66" customFormat="1" ht="21.75" customHeight="1">
      <c r="B13" s="177" t="s">
        <v>100</v>
      </c>
      <c r="C13" s="178"/>
      <c r="D13" s="178"/>
      <c r="E13" s="179"/>
      <c r="F13" s="69">
        <f>SUM(F7)</f>
        <v>20704</v>
      </c>
      <c r="G13" s="69">
        <f>SUM(G7)</f>
        <v>20704</v>
      </c>
    </row>
  </sheetData>
  <sheetProtection password="CCFE" sheet="1" objects="1" scenarios="1" formatColumns="0" formatRows="0"/>
  <mergeCells count="2">
    <mergeCell ref="B4:G4"/>
    <mergeCell ref="B13:E13"/>
  </mergeCells>
  <pageMargins left="0.45" right="0.70866141732283472" top="1.35" bottom="0.74803149606299213" header="0.6" footer="0.31496062992125984"/>
  <pageSetup paperSize="9" scale="95" orientation="portrait" r:id="rId1"/>
  <headerFooter alignWithMargins="0">
    <oddHeader>&amp;R&amp;10Tabela Nr 6
do uchwały Nr ...............
Rady Powiatu w Otwocku
z dnia 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3:G15"/>
  <sheetViews>
    <sheetView workbookViewId="0">
      <selection activeCell="I14" sqref="I14"/>
    </sheetView>
  </sheetViews>
  <sheetFormatPr defaultRowHeight="12"/>
  <cols>
    <col min="1" max="1" width="4" style="64" customWidth="1"/>
    <col min="2" max="2" width="7.33203125" style="77" customWidth="1"/>
    <col min="3" max="3" width="9.5" style="77" customWidth="1"/>
    <col min="4" max="4" width="10.1640625" style="77" customWidth="1"/>
    <col min="5" max="5" width="59" style="64" customWidth="1"/>
    <col min="6" max="6" width="17.1640625" style="64" customWidth="1"/>
    <col min="7" max="7" width="17" style="64" customWidth="1"/>
    <col min="8" max="16384" width="9.33203125" style="64"/>
  </cols>
  <sheetData>
    <row r="3" spans="2:7" ht="30.75" customHeight="1">
      <c r="B3" s="176" t="s">
        <v>269</v>
      </c>
      <c r="C3" s="176"/>
      <c r="D3" s="176"/>
      <c r="E3" s="176"/>
      <c r="F3" s="176"/>
      <c r="G3" s="176"/>
    </row>
    <row r="4" spans="2:7" ht="19.5" customHeight="1"/>
    <row r="5" spans="2:7" s="66" customFormat="1" ht="21.75" customHeight="1">
      <c r="B5" s="130" t="s">
        <v>0</v>
      </c>
      <c r="C5" s="130" t="s">
        <v>1</v>
      </c>
      <c r="D5" s="130" t="s">
        <v>98</v>
      </c>
      <c r="E5" s="130" t="s">
        <v>99</v>
      </c>
      <c r="F5" s="130" t="s">
        <v>60</v>
      </c>
      <c r="G5" s="130" t="s">
        <v>62</v>
      </c>
    </row>
    <row r="6" spans="2:7" s="70" customFormat="1" ht="19.5" customHeight="1">
      <c r="B6" s="131">
        <v>900</v>
      </c>
      <c r="C6" s="131"/>
      <c r="D6" s="131"/>
      <c r="E6" s="132" t="s">
        <v>122</v>
      </c>
      <c r="F6" s="133">
        <f>SUM(F7)</f>
        <v>375000</v>
      </c>
      <c r="G6" s="133"/>
    </row>
    <row r="7" spans="2:7" s="66" customFormat="1" ht="32.25" customHeight="1">
      <c r="B7" s="134"/>
      <c r="C7" s="134">
        <v>90019</v>
      </c>
      <c r="D7" s="134"/>
      <c r="E7" s="135" t="s">
        <v>270</v>
      </c>
      <c r="F7" s="136">
        <f>SUM(F8)</f>
        <v>375000</v>
      </c>
      <c r="G7" s="136"/>
    </row>
    <row r="8" spans="2:7" s="66" customFormat="1" ht="19.5" customHeight="1">
      <c r="B8" s="74"/>
      <c r="C8" s="74"/>
      <c r="D8" s="137" t="s">
        <v>271</v>
      </c>
      <c r="E8" s="75" t="s">
        <v>272</v>
      </c>
      <c r="F8" s="76">
        <v>375000</v>
      </c>
      <c r="G8" s="76"/>
    </row>
    <row r="9" spans="2:7" s="70" customFormat="1" ht="19.5" customHeight="1">
      <c r="B9" s="138" t="s">
        <v>274</v>
      </c>
      <c r="C9" s="131"/>
      <c r="D9" s="140"/>
      <c r="E9" s="141" t="s">
        <v>51</v>
      </c>
      <c r="F9" s="133"/>
      <c r="G9" s="133">
        <f>SUM(G10)</f>
        <v>100000</v>
      </c>
    </row>
    <row r="10" spans="2:7" s="66" customFormat="1" ht="19.5" customHeight="1">
      <c r="B10" s="134"/>
      <c r="C10" s="139" t="s">
        <v>275</v>
      </c>
      <c r="D10" s="139"/>
      <c r="E10" s="135" t="s">
        <v>276</v>
      </c>
      <c r="F10" s="136"/>
      <c r="G10" s="136">
        <f>SUM(G11)</f>
        <v>100000</v>
      </c>
    </row>
    <row r="11" spans="2:7" s="66" customFormat="1" ht="43.5" customHeight="1">
      <c r="B11" s="74"/>
      <c r="C11" s="74"/>
      <c r="D11" s="137" t="s">
        <v>273</v>
      </c>
      <c r="E11" s="75" t="s">
        <v>277</v>
      </c>
      <c r="F11" s="76"/>
      <c r="G11" s="76">
        <v>100000</v>
      </c>
    </row>
    <row r="12" spans="2:7" s="70" customFormat="1" ht="19.5" customHeight="1">
      <c r="B12" s="138" t="s">
        <v>278</v>
      </c>
      <c r="C12" s="131"/>
      <c r="D12" s="138"/>
      <c r="E12" s="132" t="s">
        <v>279</v>
      </c>
      <c r="F12" s="133"/>
      <c r="G12" s="133">
        <f>SUM(G13)</f>
        <v>275000</v>
      </c>
    </row>
    <row r="13" spans="2:7" s="66" customFormat="1" ht="30" customHeight="1">
      <c r="B13" s="134"/>
      <c r="C13" s="139" t="s">
        <v>280</v>
      </c>
      <c r="D13" s="139"/>
      <c r="E13" s="142" t="s">
        <v>281</v>
      </c>
      <c r="F13" s="136"/>
      <c r="G13" s="136">
        <f>SUM(G14)</f>
        <v>275000</v>
      </c>
    </row>
    <row r="14" spans="2:7" s="66" customFormat="1" ht="66.75" customHeight="1">
      <c r="B14" s="74"/>
      <c r="C14" s="74"/>
      <c r="D14" s="137" t="s">
        <v>273</v>
      </c>
      <c r="E14" s="75" t="s">
        <v>282</v>
      </c>
      <c r="F14" s="76"/>
      <c r="G14" s="76">
        <v>275000</v>
      </c>
    </row>
    <row r="15" spans="2:7" s="66" customFormat="1" ht="20.25" customHeight="1">
      <c r="B15" s="180" t="s">
        <v>100</v>
      </c>
      <c r="C15" s="181"/>
      <c r="D15" s="181"/>
      <c r="E15" s="182"/>
      <c r="F15" s="133">
        <f>SUM(F6)</f>
        <v>375000</v>
      </c>
      <c r="G15" s="133">
        <f>SUM(G9,G12)</f>
        <v>375000</v>
      </c>
    </row>
  </sheetData>
  <sheetProtection password="CCFE" sheet="1" objects="1" scenarios="1" formatColumns="0" formatRows="0"/>
  <mergeCells count="2">
    <mergeCell ref="B3:G3"/>
    <mergeCell ref="B15:E15"/>
  </mergeCells>
  <pageMargins left="0.43307086614173229" right="0.62992125984251968" top="1.3779527559055118" bottom="0.74803149606299213" header="0.59055118110236227" footer="0.31496062992125984"/>
  <pageSetup paperSize="9" scale="90" orientation="portrait" r:id="rId1"/>
  <headerFooter alignWithMargins="0">
    <oddHeader>&amp;R&amp;10Tabela Nr 8
do uchwały Nr ...............
Rady Powiatu w Otwocku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Tab.2a</vt:lpstr>
      <vt:lpstr>Tab.3</vt:lpstr>
      <vt:lpstr>Tab.5</vt:lpstr>
      <vt:lpstr>Tab.6</vt:lpstr>
      <vt:lpstr>Tab.8</vt:lpstr>
      <vt:lpstr>Tab.2a!__xlnm.Print_Area_1</vt:lpstr>
      <vt:lpstr>Tab.2a!Obszar_wydruku</vt:lpstr>
      <vt:lpstr>Tab.5!Obszar_wydruku</vt:lpstr>
    </vt:vector>
  </TitlesOfParts>
  <Company>Starostwo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Starostwo</cp:lastModifiedBy>
  <cp:lastPrinted>2014-12-10T12:15:40Z</cp:lastPrinted>
  <dcterms:created xsi:type="dcterms:W3CDTF">2011-01-27T10:19:23Z</dcterms:created>
  <dcterms:modified xsi:type="dcterms:W3CDTF">2014-12-10T12:20:03Z</dcterms:modified>
</cp:coreProperties>
</file>